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819"/>
  <workbookPr defaultThemeVersion="166925"/>
  <mc:AlternateContent xmlns:mc="http://schemas.openxmlformats.org/markup-compatibility/2006">
    <mc:Choice Requires="x15">
      <x15ac:absPath xmlns:x15ac="http://schemas.microsoft.com/office/spreadsheetml/2010/11/ac" url="https://dtpm.sharepoint.com/sites/GPD.I/Documentos compartidos/GERENCIA PROYECTOS, DESARROLLO E INNOVACIÓN/08 Informe de Gestión/IG 2025/"/>
    </mc:Choice>
  </mc:AlternateContent>
  <xr:revisionPtr revIDLastSave="3897" documentId="13_ncr:1_{FB6D3DCF-15FC-4CDE-845D-870462FEB6BE}" xr6:coauthVersionLast="47" xr6:coauthVersionMax="47" xr10:uidLastSave="{F0BB0645-F28F-45F5-9EDD-894C81622EC2}"/>
  <bookViews>
    <workbookView xWindow="28680" yWindow="-120" windowWidth="29040" windowHeight="15840" tabRatio="835" firstSheet="24" xr2:uid="{03DB77CD-BA3D-40E8-932A-B03CF9D12577}"/>
  </bookViews>
  <sheets>
    <sheet name="Indice Anexos" sheetId="17" r:id="rId1"/>
    <sheet name="A1" sheetId="9" r:id="rId2"/>
    <sheet name="A2" sheetId="12" r:id="rId3"/>
    <sheet name="A3" sheetId="14" r:id="rId4"/>
    <sheet name="A4" sheetId="13" r:id="rId5"/>
    <sheet name="A5" sheetId="21" r:id="rId6"/>
    <sheet name="A6" sheetId="46" r:id="rId7"/>
    <sheet name="A7" sheetId="26" r:id="rId8"/>
    <sheet name="A8" sheetId="27" r:id="rId9"/>
    <sheet name="A9" sheetId="40" r:id="rId10"/>
    <sheet name="A10" sheetId="15" r:id="rId11"/>
    <sheet name="A11" sheetId="22" r:id="rId12"/>
    <sheet name="A12" sheetId="16" r:id="rId13"/>
    <sheet name="A13" sheetId="23" r:id="rId14"/>
    <sheet name="A14" sheetId="29" r:id="rId15"/>
    <sheet name="A15" sheetId="1" r:id="rId16"/>
    <sheet name="A16" sheetId="24" r:id="rId17"/>
    <sheet name="A17" sheetId="18" r:id="rId18"/>
    <sheet name="A18" sheetId="8" r:id="rId19"/>
    <sheet name="A19" sheetId="39" r:id="rId20"/>
    <sheet name="A20" sheetId="38" r:id="rId21"/>
    <sheet name="A21" sheetId="20" r:id="rId22"/>
    <sheet name="A22" sheetId="41" r:id="rId23"/>
    <sheet name="A23" sheetId="47" r:id="rId24"/>
    <sheet name="A24" sheetId="19" r:id="rId25"/>
  </sheets>
  <externalReferences>
    <externalReference r:id="rId26"/>
    <externalReference r:id="rId27"/>
    <externalReference r:id="rId28"/>
    <externalReference r:id="rId29"/>
    <externalReference r:id="rId30"/>
    <externalReference r:id="rId31"/>
    <externalReference r:id="rId32"/>
  </externalReferences>
  <definedNames>
    <definedName name="AH_IQ_A" localSheetId="9">[1]Parámetros!$C$36:$G$44</definedName>
    <definedName name="AH_IQ_A" localSheetId="14">[1]Parámetros!$C$36:$G$44</definedName>
    <definedName name="AH_IQ_A" localSheetId="7">[1]Parámetros!$C$36:$G$44</definedName>
    <definedName name="AH_IQ_A" localSheetId="8">[1]Parámetros!$C$36:$G$44</definedName>
    <definedName name="AH_IQ_A">[1]Parámetros!$C$36:$G$44</definedName>
    <definedName name="AH_IQ_B" localSheetId="9">[1]Parámetros!$J$36:$N$44</definedName>
    <definedName name="AH_IQ_B" localSheetId="14">[1]Parámetros!$J$36:$N$44</definedName>
    <definedName name="AH_IQ_B" localSheetId="7">[1]Parámetros!$J$36:$N$44</definedName>
    <definedName name="AH_IQ_B" localSheetId="8">[1]Parámetros!$J$36:$N$44</definedName>
    <definedName name="AH_IQ_B">[1]Parámetros!$J$36:$N$44</definedName>
    <definedName name="_xlnm.Database" localSheetId="9">#REF!</definedName>
    <definedName name="_xlnm.Database" localSheetId="11">#REF!</definedName>
    <definedName name="_xlnm.Database" localSheetId="13">#REF!</definedName>
    <definedName name="_xlnm.Database" localSheetId="14">#REF!</definedName>
    <definedName name="_xlnm.Database" localSheetId="16">#REF!</definedName>
    <definedName name="_xlnm.Database" localSheetId="18">#REF!</definedName>
    <definedName name="_xlnm.Database" localSheetId="21">#REF!</definedName>
    <definedName name="_xlnm.Database" localSheetId="5">#REF!</definedName>
    <definedName name="_xlnm.Database" localSheetId="7">#REF!</definedName>
    <definedName name="_xlnm.Database" localSheetId="8">#REF!</definedName>
    <definedName name="_xlnm.Database">#REF!</definedName>
    <definedName name="Conce_A" localSheetId="9">[2]PARÁMETROS!$B$12:$G$83</definedName>
    <definedName name="Conce_A" localSheetId="14">[2]PARÁMETROS!$B$12:$G$83</definedName>
    <definedName name="Conce_A" localSheetId="7">[2]PARÁMETROS!$B$12:$G$83</definedName>
    <definedName name="Conce_A" localSheetId="8">[2]PARÁMETROS!$B$12:$G$83</definedName>
    <definedName name="Conce_A">[2]PARÁMETROS!$B$12:$G$83</definedName>
    <definedName name="Conce_B" localSheetId="9">[2]PARÁMETROS!$J$12:$O$83</definedName>
    <definedName name="Conce_B" localSheetId="14">[2]PARÁMETROS!$J$12:$O$83</definedName>
    <definedName name="Conce_B" localSheetId="7">[2]PARÁMETROS!$J$12:$O$83</definedName>
    <definedName name="Conce_B" localSheetId="8">[2]PARÁMETROS!$J$12:$O$83</definedName>
    <definedName name="Conce_B">[2]PARÁMETROS!$J$12:$O$83</definedName>
    <definedName name="Data" localSheetId="9">#REF!</definedName>
    <definedName name="Data" localSheetId="11">#REF!</definedName>
    <definedName name="Data" localSheetId="13">#REF!</definedName>
    <definedName name="Data" localSheetId="14">#REF!</definedName>
    <definedName name="Data" localSheetId="16">#REF!</definedName>
    <definedName name="Data" localSheetId="18">#REF!</definedName>
    <definedName name="Data" localSheetId="21">#REF!</definedName>
    <definedName name="Data" localSheetId="5">#REF!</definedName>
    <definedName name="Data" localSheetId="7">#REF!</definedName>
    <definedName name="Data" localSheetId="8">#REF!</definedName>
    <definedName name="Data">#REF!</definedName>
    <definedName name="E" localSheetId="9">[3]PARÁMETROS!$I$13:$L$293</definedName>
    <definedName name="E" localSheetId="14">[3]PARÁMETROS!$I$13:$L$293</definedName>
    <definedName name="E" localSheetId="7">[3]PARÁMETROS!$I$13:$L$293</definedName>
    <definedName name="E" localSheetId="8">[3]PARÁMETROS!$I$13:$L$293</definedName>
    <definedName name="E">[3]PARÁMETROS!$I$13:$L$293</definedName>
    <definedName name="Fuente" localSheetId="9">#REF!</definedName>
    <definedName name="Fuente" localSheetId="11">#REF!</definedName>
    <definedName name="Fuente" localSheetId="13">#REF!</definedName>
    <definedName name="Fuente" localSheetId="14">#REF!</definedName>
    <definedName name="Fuente" localSheetId="16">#REF!</definedName>
    <definedName name="Fuente" localSheetId="18">#REF!</definedName>
    <definedName name="Fuente" localSheetId="21">#REF!</definedName>
    <definedName name="Fuente" localSheetId="5">#REF!</definedName>
    <definedName name="Fuente" localSheetId="7">#REF!</definedName>
    <definedName name="Fuente" localSheetId="8">#REF!</definedName>
    <definedName name="Fuente">#REF!</definedName>
    <definedName name="J" localSheetId="9">[3]PARÁMETROS!$H$13:$L$293</definedName>
    <definedName name="J" localSheetId="14">[3]PARÁMETROS!$H$13:$L$293</definedName>
    <definedName name="J" localSheetId="7">[3]PARÁMETROS!$H$13:$L$293</definedName>
    <definedName name="J" localSheetId="8">[3]PARÁMETROS!$H$13:$L$293</definedName>
    <definedName name="J">[3]PARÁMETROS!$H$13:$L$293</definedName>
    <definedName name="LCL_Hospicio_A" localSheetId="9">[1]Parámetros!$C$27:$G$35</definedName>
    <definedName name="LCL_Hospicio_A" localSheetId="14">[1]Parámetros!$C$27:$G$35</definedName>
    <definedName name="LCL_Hospicio_A" localSheetId="7">[1]Parámetros!$C$27:$G$35</definedName>
    <definedName name="LCL_Hospicio_A" localSheetId="8">[1]Parámetros!$C$27:$G$35</definedName>
    <definedName name="LCL_Hospicio_A">[1]Parámetros!$C$27:$G$35</definedName>
    <definedName name="LCL_Hospicio_B" localSheetId="9">[1]Parámetros!$J$27:$N$35</definedName>
    <definedName name="LCL_Hospicio_B" localSheetId="14">[1]Parámetros!$J$27:$N$35</definedName>
    <definedName name="LCL_Hospicio_B" localSheetId="7">[1]Parámetros!$J$27:$N$35</definedName>
    <definedName name="LCL_Hospicio_B" localSheetId="8">[1]Parámetros!$J$27:$N$35</definedName>
    <definedName name="LCL_Hospicio_B">[1]Parámetros!$J$27:$N$35</definedName>
    <definedName name="LCL_Iquique_A" localSheetId="9">[1]Parámetros!$C$8:$G$26</definedName>
    <definedName name="LCL_Iquique_A" localSheetId="14">[1]Parámetros!$C$8:$G$26</definedName>
    <definedName name="LCL_Iquique_A" localSheetId="7">[1]Parámetros!$C$8:$G$26</definedName>
    <definedName name="LCL_Iquique_A" localSheetId="8">[1]Parámetros!$C$8:$G$26</definedName>
    <definedName name="LCL_Iquique_A">[1]Parámetros!$C$8:$G$26</definedName>
    <definedName name="LCL_Iquique_B" localSheetId="9">[1]Parámetros!$J$8:$N$26</definedName>
    <definedName name="LCL_Iquique_B" localSheetId="14">[1]Parámetros!$J$8:$N$26</definedName>
    <definedName name="LCL_Iquique_B" localSheetId="7">[1]Parámetros!$J$8:$N$26</definedName>
    <definedName name="LCL_Iquique_B" localSheetId="8">[1]Parámetros!$J$8:$N$26</definedName>
    <definedName name="LCL_Iquique_B">[1]Parámetros!$J$8:$N$26</definedName>
    <definedName name="PPT_AJUSTADO">[4]PPT!$F$17:$I$30</definedName>
    <definedName name="Ranca_A" localSheetId="9">[5]PARÁMETROS!$B$13:$E$30</definedName>
    <definedName name="Ranca_A" localSheetId="14">[5]PARÁMETROS!$B$13:$E$30</definedName>
    <definedName name="Ranca_A" localSheetId="7">[5]PARÁMETROS!$B$13:$E$30</definedName>
    <definedName name="Ranca_A" localSheetId="8">[5]PARÁMETROS!$B$13:$E$30</definedName>
    <definedName name="Ranca_A">[5]PARÁMETROS!$B$13:$E$30</definedName>
    <definedName name="Ranca_B" localSheetId="9">[5]PARÁMETROS!$G$13:$J$30</definedName>
    <definedName name="Ranca_B" localSheetId="14">[5]PARÁMETROS!$G$13:$J$30</definedName>
    <definedName name="Ranca_B" localSheetId="7">[5]PARÁMETROS!$G$13:$J$30</definedName>
    <definedName name="Ranca_B" localSheetId="8">[5]PARÁMETROS!$G$13:$J$30</definedName>
    <definedName name="Ranca_B">[5]PARÁMETROS!$G$13:$J$30</definedName>
    <definedName name="Subsidio" localSheetId="9">#REF!</definedName>
    <definedName name="Subsidio" localSheetId="11">#REF!</definedName>
    <definedName name="Subsidio" localSheetId="13">#REF!</definedName>
    <definedName name="Subsidio" localSheetId="14">#REF!</definedName>
    <definedName name="Subsidio" localSheetId="16">#REF!</definedName>
    <definedName name="Subsidio" localSheetId="18">#REF!</definedName>
    <definedName name="Subsidio" localSheetId="21">#REF!</definedName>
    <definedName name="Subsidio" localSheetId="5">#REF!</definedName>
    <definedName name="Subsidio" localSheetId="7">#REF!</definedName>
    <definedName name="Subsidio" localSheetId="8">#REF!</definedName>
    <definedName name="Subsidio">#REF!</definedName>
    <definedName name="Tarifas_A" localSheetId="9">[6]PARÁMETROS!$C$11:$F$23</definedName>
    <definedName name="Tarifas_A" localSheetId="14">[6]PARÁMETROS!$C$11:$F$23</definedName>
    <definedName name="Tarifas_A" localSheetId="7">[6]PARÁMETROS!$C$11:$F$23</definedName>
    <definedName name="Tarifas_A" localSheetId="8">[6]PARÁMETROS!$C$11:$F$23</definedName>
    <definedName name="Tarifas_A">[6]PARÁMETROS!$C$11:$F$23</definedName>
    <definedName name="Tarifas_B" localSheetId="9">[6]PARÁMETROS!$I$11:$L$23</definedName>
    <definedName name="Tarifas_B" localSheetId="14">[6]PARÁMETROS!$I$11:$L$23</definedName>
    <definedName name="Tarifas_B" localSheetId="7">[6]PARÁMETROS!$I$11:$L$23</definedName>
    <definedName name="Tarifas_B" localSheetId="8">[6]PARÁMETROS!$I$11:$L$23</definedName>
    <definedName name="Tarifas_B">[6]PARÁMETROS!$I$11:$L$23</definedName>
    <definedName name="Valpa_A" localSheetId="9">[7]PARÁMETROS!$B$13:$F$290</definedName>
    <definedName name="Valpa_A" localSheetId="14">[7]PARÁMETROS!$B$13:$F$290</definedName>
    <definedName name="Valpa_A" localSheetId="7">[7]PARÁMETROS!$B$13:$F$290</definedName>
    <definedName name="Valpa_A" localSheetId="8">[7]PARÁMETROS!$B$13:$F$290</definedName>
    <definedName name="Valpa_A">[7]PARÁMETROS!$B$13:$F$290</definedName>
    <definedName name="Valpa_B" localSheetId="9">[7]PARÁMETROS!$H$13:$L$290</definedName>
    <definedName name="Valpa_B" localSheetId="14">[7]PARÁMETROS!$H$13:$L$290</definedName>
    <definedName name="Valpa_B" localSheetId="7">[7]PARÁMETROS!$H$13:$L$290</definedName>
    <definedName name="Valpa_B" localSheetId="8">[7]PARÁMETROS!$H$13:$L$290</definedName>
    <definedName name="Valpa_B">[7]PARÁMETROS!$H$13:$L$290</definedName>
    <definedName name="vehiculo" localSheetId="9">#REF!</definedName>
    <definedName name="vehiculo" localSheetId="11">#REF!</definedName>
    <definedName name="vehiculo" localSheetId="13">#REF!</definedName>
    <definedName name="vehiculo" localSheetId="14">#REF!</definedName>
    <definedName name="vehiculo" localSheetId="16">#REF!</definedName>
    <definedName name="vehiculo" localSheetId="18">#REF!</definedName>
    <definedName name="vehiculo" localSheetId="21">#REF!</definedName>
    <definedName name="vehiculo" localSheetId="5">#REF!</definedName>
    <definedName name="vehiculo" localSheetId="7">#REF!</definedName>
    <definedName name="vehiculo" localSheetId="8">#REF!</definedName>
    <definedName name="vehiculo">#REF!</definedName>
  </definedNames>
  <calcPr calcId="191028"/>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7" i="38" l="1"/>
  <c r="V12" i="38"/>
  <c r="S5" i="38"/>
  <c r="N21" i="39"/>
  <c r="D21" i="39"/>
  <c r="K8" i="47"/>
  <c r="S17" i="20"/>
  <c r="R17" i="38"/>
  <c r="Q17" i="38"/>
  <c r="P17" i="38"/>
  <c r="O17" i="38"/>
  <c r="N17" i="38"/>
  <c r="S14" i="38" l="1"/>
  <c r="S13" i="38"/>
  <c r="S12" i="38"/>
  <c r="S11" i="38"/>
  <c r="S10" i="38"/>
  <c r="S9" i="38"/>
  <c r="S8" i="38"/>
  <c r="S7" i="38"/>
  <c r="S6" i="38"/>
  <c r="V5" i="38"/>
  <c r="S16" i="38"/>
  <c r="S15" i="38"/>
  <c r="S17" i="12"/>
  <c r="H22" i="39" l="1"/>
  <c r="B29" i="17" l="1"/>
  <c r="B28" i="17"/>
  <c r="B27" i="17"/>
  <c r="B26" i="17"/>
  <c r="B25" i="17"/>
  <c r="B24" i="17"/>
  <c r="B23" i="17"/>
  <c r="B22" i="17"/>
  <c r="B21" i="17"/>
  <c r="B20" i="17"/>
  <c r="B19" i="17"/>
  <c r="B18" i="17"/>
  <c r="B17" i="17"/>
  <c r="B16" i="17"/>
  <c r="B15" i="17"/>
  <c r="B14" i="17"/>
  <c r="B13" i="17"/>
  <c r="B12" i="17"/>
  <c r="B11" i="17"/>
  <c r="B10" i="17"/>
  <c r="B9" i="17"/>
  <c r="B8" i="17"/>
  <c r="B7" i="17"/>
  <c r="B6" i="17"/>
  <c r="B5" i="17"/>
  <c r="J8" i="47"/>
  <c r="H8" i="47"/>
  <c r="G8" i="47"/>
  <c r="F8" i="47"/>
  <c r="E8" i="47"/>
  <c r="D8" i="47"/>
  <c r="C8" i="47"/>
  <c r="R17" i="20"/>
  <c r="R17" i="12" l="1"/>
  <c r="Z22" i="39"/>
  <c r="V11" i="38"/>
  <c r="V10" i="38"/>
  <c r="V9" i="38"/>
  <c r="V8" i="38"/>
  <c r="V7" i="38"/>
  <c r="V6" i="38"/>
  <c r="U17" i="38" l="1"/>
  <c r="T17" i="38"/>
  <c r="M17" i="38"/>
  <c r="L17" i="38"/>
  <c r="K17" i="38"/>
  <c r="J17" i="38"/>
  <c r="I17" i="38"/>
  <c r="H17" i="38"/>
  <c r="G17" i="38"/>
  <c r="F17" i="38"/>
  <c r="E17" i="38"/>
  <c r="D17" i="38"/>
  <c r="C17" i="38"/>
  <c r="V16" i="38"/>
  <c r="V13" i="38"/>
  <c r="V14" i="38"/>
  <c r="V15" i="38"/>
  <c r="Z23" i="39"/>
  <c r="Z24" i="39"/>
  <c r="Z25" i="39"/>
  <c r="Z26" i="39"/>
  <c r="Z27" i="39"/>
  <c r="Z28" i="39"/>
  <c r="Z29" i="39"/>
  <c r="Z30" i="39"/>
  <c r="Z31" i="39"/>
  <c r="Z32" i="39"/>
  <c r="Z33" i="39"/>
  <c r="T23" i="39"/>
  <c r="T24" i="39"/>
  <c r="T25" i="39"/>
  <c r="T26" i="39"/>
  <c r="T27" i="39"/>
  <c r="T28" i="39"/>
  <c r="T29" i="39"/>
  <c r="T30" i="39"/>
  <c r="T31" i="39"/>
  <c r="T32" i="39"/>
  <c r="T33" i="39"/>
  <c r="T22" i="39"/>
  <c r="H23" i="39"/>
  <c r="H24" i="39"/>
  <c r="H25" i="39"/>
  <c r="H26" i="39"/>
  <c r="H27" i="39"/>
  <c r="H28" i="39"/>
  <c r="H29" i="39"/>
  <c r="H30" i="39"/>
  <c r="H31" i="39"/>
  <c r="H32" i="39"/>
  <c r="H33" i="39"/>
  <c r="Y21" i="39"/>
  <c r="X21" i="39"/>
  <c r="W21" i="39"/>
  <c r="V21" i="39"/>
  <c r="S21" i="39"/>
  <c r="R21" i="39"/>
  <c r="Q21" i="39"/>
  <c r="P21" i="39"/>
  <c r="M21" i="39"/>
  <c r="L21" i="39"/>
  <c r="K21" i="39"/>
  <c r="J21" i="39"/>
  <c r="G21" i="39"/>
  <c r="F21" i="39"/>
  <c r="E21" i="39"/>
  <c r="S17" i="38" l="1"/>
  <c r="T21" i="39"/>
  <c r="Z21" i="39"/>
  <c r="H21" i="39"/>
  <c r="N18" i="38" l="1"/>
  <c r="P18" i="38"/>
  <c r="M18" i="38"/>
  <c r="O18" i="38"/>
  <c r="Q18" i="38"/>
  <c r="R18" i="38"/>
  <c r="K18" i="38"/>
  <c r="D18" i="38"/>
  <c r="L18" i="38"/>
  <c r="E18" i="38"/>
  <c r="F18" i="38"/>
  <c r="G18" i="38"/>
  <c r="T18" i="38"/>
  <c r="H18" i="38"/>
  <c r="U18" i="38"/>
  <c r="I18" i="38"/>
  <c r="J18" i="38"/>
  <c r="C18" i="38"/>
  <c r="S18" i="38"/>
  <c r="Q17" i="12"/>
  <c r="P17" i="12"/>
  <c r="B4" i="17" l="1"/>
  <c r="M13" i="19"/>
  <c r="L13" i="19"/>
</calcChain>
</file>

<file path=xl/sharedStrings.xml><?xml version="1.0" encoding="utf-8"?>
<sst xmlns="http://schemas.openxmlformats.org/spreadsheetml/2006/main" count="941" uniqueCount="377">
  <si>
    <t>Indice Anexos IG 2025</t>
  </si>
  <si>
    <t>Tabla Anexos</t>
  </si>
  <si>
    <t>Tabla A1 | Número de usuarios que utilizan el Sistema | 2007 - 2025</t>
  </si>
  <si>
    <t>Enero</t>
  </si>
  <si>
    <t>Febrero</t>
  </si>
  <si>
    <t>Marzo</t>
  </si>
  <si>
    <t>Abril</t>
  </si>
  <si>
    <t>Mayo</t>
  </si>
  <si>
    <t>Junio</t>
  </si>
  <si>
    <t>Julio</t>
  </si>
  <si>
    <t>Agosto</t>
  </si>
  <si>
    <t>Septiembre</t>
  </si>
  <si>
    <t>Octubre</t>
  </si>
  <si>
    <t>Noviembre</t>
  </si>
  <si>
    <t>Diciembre</t>
  </si>
  <si>
    <t>Nota: 2024 y 2025 actualizado a 6 de enero 2026</t>
  </si>
  <si>
    <t>Tabla A2 | Total viajes en el Sistema | 2009 - 2025</t>
  </si>
  <si>
    <t>Total</t>
  </si>
  <si>
    <t>Tabla A3 | Kilómetros comerciales según programas de operación base y especiales | 2025</t>
  </si>
  <si>
    <t>Unidad de Negocio</t>
  </si>
  <si>
    <t>U2: Subus</t>
  </si>
  <si>
    <t>U3: Vule</t>
  </si>
  <si>
    <t>U4: Express/VOY</t>
  </si>
  <si>
    <t>U5: Metbus</t>
  </si>
  <si>
    <t>U7: STP</t>
  </si>
  <si>
    <t>U8: Alfa</t>
  </si>
  <si>
    <t>U9: Omega</t>
  </si>
  <si>
    <t>U10: STU</t>
  </si>
  <si>
    <t>U11: RBU</t>
  </si>
  <si>
    <t>U12: STU</t>
  </si>
  <si>
    <t>U13: RBU</t>
  </si>
  <si>
    <t>U14: Voy</t>
  </si>
  <si>
    <t>U15: Voy</t>
  </si>
  <si>
    <t>U16: Gran Américas</t>
  </si>
  <si>
    <t>U18: Conecta</t>
  </si>
  <si>
    <t>U19: Conecta</t>
  </si>
  <si>
    <t>Tabla A4 | Características de la flota por Unidad de Negocio | 2025</t>
  </si>
  <si>
    <t>U6: Redbus</t>
  </si>
  <si>
    <t>U8: Metropol</t>
  </si>
  <si>
    <t>U9: Metropol</t>
  </si>
  <si>
    <t>U14: VOY</t>
  </si>
  <si>
    <t>U15: VOY</t>
  </si>
  <si>
    <t>U16: GA</t>
  </si>
  <si>
    <t>TOTAL</t>
  </si>
  <si>
    <t xml:space="preserve">Total </t>
  </si>
  <si>
    <t>Tipo de Flota</t>
  </si>
  <si>
    <t> </t>
  </si>
  <si>
    <t>Flota Operacional Base</t>
  </si>
  <si>
    <t>Flota de Reserva</t>
  </si>
  <si>
    <t>Flota Auxiliar</t>
  </si>
  <si>
    <t>Flota Soporte</t>
  </si>
  <si>
    <t>Tipo de Bus</t>
  </si>
  <si>
    <t>A1 - 9 metros</t>
  </si>
  <si>
    <t>A2 - 10,5 metros</t>
  </si>
  <si>
    <t>B1 - 10.5 - 12 metros</t>
  </si>
  <si>
    <t>B2 - 12-13 metros</t>
  </si>
  <si>
    <t>C2 - 18 metros</t>
  </si>
  <si>
    <t>D</t>
  </si>
  <si>
    <t>Norma de Emisión</t>
  </si>
  <si>
    <t>Euro III</t>
  </si>
  <si>
    <t>Euro III con filtro</t>
  </si>
  <si>
    <t>Euro V</t>
  </si>
  <si>
    <t>Euro VI</t>
  </si>
  <si>
    <t>Eléctrico</t>
  </si>
  <si>
    <t>Flota con accesibilidad universal</t>
  </si>
  <si>
    <t>Nota: Flota actualizada al 31/dic/25 con registros oficiales de Seremitt RM.</t>
  </si>
  <si>
    <t>Tabla A5 | Evolución de la flota | 2006 - 2025</t>
  </si>
  <si>
    <t>2023*</t>
  </si>
  <si>
    <t>2024**</t>
  </si>
  <si>
    <t>Doble Piso</t>
  </si>
  <si>
    <t>Articulado</t>
  </si>
  <si>
    <t>12 - 13  metros</t>
  </si>
  <si>
    <t>9 - 10.5 metros</t>
  </si>
  <si>
    <t>Otro</t>
  </si>
  <si>
    <t>Euro I</t>
  </si>
  <si>
    <t>Euro II</t>
  </si>
  <si>
    <t>Euro IV</t>
  </si>
  <si>
    <t>* Con datos SEREMITT RM al 28/12/23.
** Con datos SEREMITT RM al 31/12/24.</t>
  </si>
  <si>
    <t>Tabla A6 | Evolución de Beneficiados con Dale QR!| 2025</t>
  </si>
  <si>
    <t>Mes-Año</t>
  </si>
  <si>
    <t>Cantidad de Usuarios beneficiados con Dale QR! acumulado mes a mes</t>
  </si>
  <si>
    <t>Tabla A7 | Desglose de la evaluación del Sistema y los recorridos | 2025</t>
  </si>
  <si>
    <t>Evaluación del Sistema en general</t>
  </si>
  <si>
    <t>Evaluación del recorrido habitual</t>
  </si>
  <si>
    <t>Notas  6 y 7</t>
  </si>
  <si>
    <t>Nota 5</t>
  </si>
  <si>
    <t>Nota 4</t>
  </si>
  <si>
    <t>Notas de 1 a 3</t>
  </si>
  <si>
    <t>Tabla A8 | Resultados del modelo de ecuación estructural | 2025</t>
  </si>
  <si>
    <t>Dimensión</t>
  </si>
  <si>
    <t>Peso por Dimensión</t>
  </si>
  <si>
    <t>Servicio</t>
  </si>
  <si>
    <t>Imagen del Sistema</t>
  </si>
  <si>
    <t>Conducta de los pasajeros</t>
  </si>
  <si>
    <t>Explicación del modelo</t>
  </si>
  <si>
    <t>Tabla A9 | Consultas servicio SMS BUS | 2012 - 2025</t>
  </si>
  <si>
    <r>
      <rPr>
        <b/>
        <i/>
        <sz val="10"/>
        <color rgb="FF000000"/>
        <rFont val="Calibri"/>
        <family val="2"/>
      </rPr>
      <t>Nota:</t>
    </r>
    <r>
      <rPr>
        <i/>
        <sz val="10"/>
        <color rgb="FF000000"/>
        <rFont val="Calibri"/>
        <family val="2"/>
      </rPr>
      <t xml:space="preserve"> Sólo considera consultas válidas.</t>
    </r>
  </si>
  <si>
    <t>Tabla A10 | Indicador de Cumplimiento de Frecuencia ICF | 2009 - 2025</t>
  </si>
  <si>
    <t>Sin Medición</t>
  </si>
  <si>
    <r>
      <rPr>
        <b/>
        <i/>
        <sz val="10"/>
        <color rgb="FF000000"/>
        <rFont val="Calibri"/>
        <family val="2"/>
      </rPr>
      <t>Nota 1:</t>
    </r>
    <r>
      <rPr>
        <i/>
        <sz val="10"/>
        <color rgb="FF000000"/>
        <rFont val="Calibri"/>
        <family val="2"/>
      </rPr>
      <t xml:space="preserve"> El ICF e ICR del Sistema para los años 2009, 2010, 2011, 2012 y 2013 se obtiene de un promedio simple producto del valor promedio de todas las unidades de negocio, pero en cambio desde el 2014 se ha calculado un promedio ponderado producto de la cantidad de servicio sentido mes (SSM).</t>
    </r>
  </si>
  <si>
    <r>
      <rPr>
        <b/>
        <i/>
        <sz val="10"/>
        <color rgb="FF000000"/>
        <rFont val="Calibri"/>
        <family val="2"/>
        <scheme val="minor"/>
      </rPr>
      <t>Nota 2:</t>
    </r>
    <r>
      <rPr>
        <i/>
        <sz val="10"/>
        <color rgb="FF000000"/>
        <rFont val="Calibri"/>
        <family val="2"/>
        <scheme val="minor"/>
      </rPr>
      <t xml:space="preserve"> El ICR e ICF publicado hasta 2023, es el primer resultado de cálculo del ICR e ICF en el que se consideran los viajes en vacío.</t>
    </r>
  </si>
  <si>
    <r>
      <rPr>
        <b/>
        <i/>
        <sz val="10"/>
        <color rgb="FF000000"/>
        <rFont val="Calibri"/>
        <family val="2"/>
        <scheme val="minor"/>
      </rPr>
      <t>Nota 3:</t>
    </r>
    <r>
      <rPr>
        <i/>
        <sz val="10"/>
        <color rgb="FF000000"/>
        <rFont val="Calibri"/>
        <family val="2"/>
        <scheme val="minor"/>
      </rPr>
      <t xml:space="preserve"> El ICR e ICF publicado desde 2024, es el último resultado del cálculo disponible a la fecha.</t>
    </r>
  </si>
  <si>
    <t>Tabla A11| Indicador de Cumplimiento de Regularidad ICR | 2009 - 2025</t>
  </si>
  <si>
    <t>-</t>
  </si>
  <si>
    <t>Tabla A12 | Indicador de Cumplimiento de Frecuencia ICF por Unidad de Negocio | 2025</t>
  </si>
  <si>
    <t>Total Acumulado Anual</t>
  </si>
  <si>
    <t>Promedio Sistema</t>
  </si>
  <si>
    <r>
      <rPr>
        <b/>
        <i/>
        <sz val="10"/>
        <color rgb="FF000000"/>
        <rFont val="Calibri"/>
        <family val="2"/>
      </rPr>
      <t>Nota 1:</t>
    </r>
    <r>
      <rPr>
        <i/>
        <sz val="10"/>
        <color rgb="FF000000"/>
        <rFont val="Calibri"/>
        <family val="2"/>
      </rPr>
      <t xml:space="preserve"> Valores son resultado de la medición que considera la aplicación de viajes en vacio</t>
    </r>
  </si>
  <si>
    <r>
      <rPr>
        <b/>
        <i/>
        <sz val="10"/>
        <color rgb="FF000000"/>
        <rFont val="Calibri"/>
        <family val="2"/>
      </rPr>
      <t>Nota 2:</t>
    </r>
    <r>
      <rPr>
        <i/>
        <sz val="10"/>
        <color rgb="FF000000"/>
        <rFont val="Calibri"/>
        <family val="2"/>
      </rPr>
      <t>STP finalizó operación en mayo de 2025</t>
    </r>
  </si>
  <si>
    <t>Tabla A13 | Indicador de Cumplimiento de Regularidad ICR por Unidad de Negocio | 2025</t>
  </si>
  <si>
    <t xml:space="preserve">Tabla A14 | Resultado de indicadores del Ranking Calidad de Servicio de Empresas Operadoras | Cuarto Trimestre 2025 </t>
  </si>
  <si>
    <t>Prestadores de Servicio</t>
  </si>
  <si>
    <t>Frecuencia (ICF)</t>
  </si>
  <si>
    <t>Regularidad (ICR)</t>
  </si>
  <si>
    <t xml:space="preserve">Promedio ICF </t>
  </si>
  <si>
    <t xml:space="preserve">Promedio ICR-I </t>
  </si>
  <si>
    <t>Resultado</t>
  </si>
  <si>
    <t>Lugar</t>
  </si>
  <si>
    <t>Empresa</t>
  </si>
  <si>
    <t>%</t>
  </si>
  <si>
    <t>U2</t>
  </si>
  <si>
    <t>Subus</t>
  </si>
  <si>
    <t>Metbus</t>
  </si>
  <si>
    <t>U3</t>
  </si>
  <si>
    <t>Vule</t>
  </si>
  <si>
    <t>Voy Santiago</t>
  </si>
  <si>
    <t>U4</t>
  </si>
  <si>
    <t>U5</t>
  </si>
  <si>
    <t>U7</t>
  </si>
  <si>
    <t>STP</t>
  </si>
  <si>
    <t>Unidad de Servicio</t>
  </si>
  <si>
    <t>Empresa concesionaria</t>
  </si>
  <si>
    <t>Indicador de Espera (IE)</t>
  </si>
  <si>
    <t>Indicador de Cumplimiento Frecuencia y Plazas (ICFP)</t>
  </si>
  <si>
    <t xml:space="preserve">Promedio IE </t>
  </si>
  <si>
    <t xml:space="preserve">Promedio ICFP </t>
  </si>
  <si>
    <t>U8</t>
  </si>
  <si>
    <t>Metropol Alfa</t>
  </si>
  <si>
    <t>U13 - RBU </t>
  </si>
  <si>
    <t>U11 - RBU </t>
  </si>
  <si>
    <t>U9</t>
  </si>
  <si>
    <t>Metropol Omega</t>
  </si>
  <si>
    <t>U10 - STU </t>
  </si>
  <si>
    <t>U10</t>
  </si>
  <si>
    <t>STU</t>
  </si>
  <si>
    <t>U11</t>
  </si>
  <si>
    <t>RBU</t>
  </si>
  <si>
    <t>U12 - STU </t>
  </si>
  <si>
    <t>U12</t>
  </si>
  <si>
    <t>U16 - Gran Américas</t>
  </si>
  <si>
    <t>U19 - Conecta</t>
  </si>
  <si>
    <t>U13</t>
  </si>
  <si>
    <t>U15 - Voy Santiago</t>
  </si>
  <si>
    <t>U14</t>
  </si>
  <si>
    <t>U14 - Voy Santiago</t>
  </si>
  <si>
    <t>U9 - Metropol Omega </t>
  </si>
  <si>
    <t>U15</t>
  </si>
  <si>
    <t>U16</t>
  </si>
  <si>
    <t>U18</t>
  </si>
  <si>
    <t>U18 - Conecta</t>
  </si>
  <si>
    <t>U8 - Metropol Alfa </t>
  </si>
  <si>
    <t>U19</t>
  </si>
  <si>
    <t>Nota: Indicadores para día completo</t>
  </si>
  <si>
    <t xml:space="preserve">Fuente: “Ranking N°54 de Calidad de Servicio de Empresas Operadoras del Sistema de Transporte Público” (Cuarto Trimestre 2025). Información disponible hasta Enero de 2026. </t>
  </si>
  <si>
    <t>Tabla A15-a | Atributos para evaluar la calidad de atención al usuario en ruta (ICA) Unidades de Negocios</t>
  </si>
  <si>
    <t>Atributo</t>
  </si>
  <si>
    <t>Descripción</t>
  </si>
  <si>
    <t>a01</t>
  </si>
  <si>
    <t xml:space="preserve"> El conductor abre y cierra oportunamente las puertas al finalizar e iniciar el movimiento</t>
  </si>
  <si>
    <t>a02</t>
  </si>
  <si>
    <t xml:space="preserve"> El conductor conduce sin frenazos ni movimientos bruscos</t>
  </si>
  <si>
    <t>a03</t>
  </si>
  <si>
    <t xml:space="preserve"> El conductor es amable con los usuarios</t>
  </si>
  <si>
    <t>a04</t>
  </si>
  <si>
    <t xml:space="preserve"> El conductor detiene el bus cuando debe, es decir, cuando algún usuario requiere subir o bajar</t>
  </si>
  <si>
    <t>a05</t>
  </si>
  <si>
    <t xml:space="preserve"> El conductor detiene el bus donde debe, es decir, sólo en paradas autorizadas</t>
  </si>
  <si>
    <t>a06</t>
  </si>
  <si>
    <t xml:space="preserve"> El conductor aproxima el bus correctamente al paradero, sin detenerse en segunda fila o lejos de la acera</t>
  </si>
  <si>
    <t>a07</t>
  </si>
  <si>
    <t xml:space="preserve"> El Conductor conduce sin fumar, ni conversa por celular o con un pasajero o un acompañante mientras conduce</t>
  </si>
  <si>
    <t>a08</t>
  </si>
  <si>
    <t xml:space="preserve"> El conductor se detiene ante todas las luces rojas de los semáforos y señales Pare, señales Ceda el Paso y Pasos de Cebra</t>
  </si>
  <si>
    <t>a09</t>
  </si>
  <si>
    <t xml:space="preserve"> Los letreros de recorrido están en buen estado, bien ubicados y exhiben información correcta respecto del sentido del servicio</t>
  </si>
  <si>
    <t>a10</t>
  </si>
  <si>
    <t xml:space="preserve"> El panel superior variable está encendido, en buen estado y exhibe información correcta respecto del sentido del servicio</t>
  </si>
  <si>
    <t>a11</t>
  </si>
  <si>
    <t xml:space="preserve"> La señalización interior está correctamente instalada</t>
  </si>
  <si>
    <t>a12</t>
  </si>
  <si>
    <t xml:space="preserve"> La señalización interior está en buen estado</t>
  </si>
  <si>
    <t>a13</t>
  </si>
  <si>
    <t xml:space="preserve"> El bus cuenta con leyenda "Informaciones y Reclamos" bien ubicada y legible</t>
  </si>
  <si>
    <t>a14</t>
  </si>
  <si>
    <t xml:space="preserve"> El bus tiene funcionando el velocímetro</t>
  </si>
  <si>
    <t>Tabla A15-b | Atributos para evaluar la calidad de atención al usuario en ruta (ICA) Unidades de Servicios</t>
  </si>
  <si>
    <t xml:space="preserve">El conductor/a tiene buena presentación y un buen trato con cada usuario/a.  </t>
  </si>
  <si>
    <t xml:space="preserve">El conductor/a conduce sin frenazos, aceleraciones o movimientos bruscos. </t>
  </si>
  <si>
    <t xml:space="preserve">El conductor/a se mantiene atento a las condiciones del momento y sin realizar acciones distractivas. </t>
  </si>
  <si>
    <t xml:space="preserve">El conductor/a abre y cierra oportunamente las puertas al finalizar e iniciar el movimiento. </t>
  </si>
  <si>
    <t xml:space="preserve">El conductor/a detiene el bus sólo en paradas autorizadas cada vez que una persona usuaria requiere bajar. </t>
  </si>
  <si>
    <t xml:space="preserve">El conductor/a aproxima el bus correctamente al punto de parada. </t>
  </si>
  <si>
    <t xml:space="preserve">El letrero frontal superior de información variable se encuentra encendido y exhibe la información correcta (servicio sentido). </t>
  </si>
  <si>
    <t xml:space="preserve">El letrero lateral de información variable se encuentra encendido y exhibe la información correcta (*). </t>
  </si>
  <si>
    <t xml:space="preserve">El letrero posterior de información variable se encuentra encendido y exhibe la información correcta. </t>
  </si>
  <si>
    <t xml:space="preserve">El letrero de recorrido frontal (cortesía) se encuentra en buen estado, está bien ubicado y cuenta con la información correcta (servicio-sentido). </t>
  </si>
  <si>
    <t xml:space="preserve">El letrero de recorrido lateral se encuentra en buen estado, está bien ubicado y cuenta con la información correcta (servicio-sentido). </t>
  </si>
  <si>
    <t xml:space="preserve">El sistema conectividad a Internet está encendido y funcionando correctamente (en caso de que el bus disponga de la tecnología). </t>
  </si>
  <si>
    <t xml:space="preserve">La temperatura dentro del bus es la adecuada (según lo estipulado en las especificaciones técnicas o manual). </t>
  </si>
  <si>
    <t xml:space="preserve">Los puertos USB funcionan correctamente (en caso de que el bus disponga de la tecnología). </t>
  </si>
  <si>
    <t>a15</t>
  </si>
  <si>
    <t xml:space="preserve">El letrero frontal superior de información variable se encuentra en buen estado. </t>
  </si>
  <si>
    <t>a16</t>
  </si>
  <si>
    <t xml:space="preserve">El letrero lateral de información variable se encuentra en buen estado. </t>
  </si>
  <si>
    <t>a17</t>
  </si>
  <si>
    <t>El letrero posterior de información variable se encuentra en buen estado.</t>
  </si>
  <si>
    <t>a18</t>
  </si>
  <si>
    <t xml:space="preserve">El interior del vehículo está limpio: Libre de suciedad. </t>
  </si>
  <si>
    <t>Tabla A16-a | Atributos para evaluar la calidad de los vehículos (ICV)</t>
  </si>
  <si>
    <t>Las puertas abren y cierran correctamente</t>
  </si>
  <si>
    <t>Los accesos del bus cuentan con su respectivos espejos en buen estado y los espejos retrovisores interiores están en buen estado</t>
  </si>
  <si>
    <t>Los espejos retrovisores exteriores están en buen estado</t>
  </si>
  <si>
    <t>El extintor de incendios está en vigencia y funcional</t>
  </si>
  <si>
    <t>El bus no tiene elementos antirreglamentarios</t>
  </si>
  <si>
    <t>Las puertas poseen sistema de bloqueo automático</t>
  </si>
  <si>
    <t>Las luces interiores del bus encienden correctamente</t>
  </si>
  <si>
    <t>Todas las luminarias exteriores del bus funcionan correctamente y los focos están en buen estado</t>
  </si>
  <si>
    <t>Los neumáticos en eje delantero están sin recauchar</t>
  </si>
  <si>
    <t>Los neumáticos tienen banda de rodadura en buen estado y no tienen desprendimiento de material</t>
  </si>
  <si>
    <t>El bus no presenta humo negro con motor en funcionamiento</t>
  </si>
  <si>
    <t>El sistema de Limpiaparabrisas (existe y funciona correctamente), el parabrisas y Luneta o Vidrios Traseros del bus están en buen estado (Sin trizaduras ni roturas)</t>
  </si>
  <si>
    <t>Todos los vidrios laterales están en buen estado y abren-cierran con facilidad</t>
  </si>
  <si>
    <t>El bus tiene funcionando el tacómetro</t>
  </si>
  <si>
    <t>La carrocería del bus esta sin daños exteriores y/o interiores</t>
  </si>
  <si>
    <t>El bus posee el espacio, acceso y accesorios para personas con movilidad reducida</t>
  </si>
  <si>
    <t>El bus posee todos los asientos y sin daño</t>
  </si>
  <si>
    <t>El cielo y el piso del bus están en buen estado</t>
  </si>
  <si>
    <t>a19</t>
  </si>
  <si>
    <t>Los asideros (colgantes, verticales, horizontales) están todos disponibles y en buen estado</t>
  </si>
  <si>
    <t>a20</t>
  </si>
  <si>
    <t>Todos los timbres del bus funcionan correctamente</t>
  </si>
  <si>
    <t>a21</t>
  </si>
  <si>
    <t>El bus se encuentra limpio y seco (exterior e interior)</t>
  </si>
  <si>
    <t>Tabla A16-b | Nuevos atributos para evaluar la calidad de los vehículos (ICV)</t>
  </si>
  <si>
    <t>El sistema de bloqueo automático de puertas funciona de manera correcta</t>
  </si>
  <si>
    <t>Los espejos interiores del bus y/o cámaras de video, se encuentran en buen estado y/o funcionando</t>
  </si>
  <si>
    <t>El freno de estacionamiento funciona correctamente</t>
  </si>
  <si>
    <t>La cabina del conductor está en óptimas condiciones</t>
  </si>
  <si>
    <t>El vehículo no tiene grafitis y/o rayaduras.</t>
  </si>
  <si>
    <t>El Letrero Frontal Superior Variable, Lateral(es) y Trasero (los ruteros electrónicos) funcionan correctamente.</t>
  </si>
  <si>
    <t>Los elementos de seguridad y sus mecanismos de activación funcionan correctamente</t>
  </si>
  <si>
    <t>El vehículo se encuentra limpio y seco.</t>
  </si>
  <si>
    <t>El acceso, la zona, rampa y accesorios para personas con movilidad reducida, al interior del vehículo, se encuentran en buen estado.</t>
  </si>
  <si>
    <t>Todas las luces exteriores del bus funcionan correctamente y los focos están en buen estado</t>
  </si>
  <si>
    <t>Todos los vidrios están en buen estado.</t>
  </si>
  <si>
    <t>La Iluminación Interior funciona correctamente</t>
  </si>
  <si>
    <t>Todos los timbres del vehículo funcionan correctamente.</t>
  </si>
  <si>
    <t>La carrocería exterior del vehículo está sin daños y/o elementos faltantes.</t>
  </si>
  <si>
    <t>La carrocería interior del vehículo está sin daños y/o elementos faltantes.</t>
  </si>
  <si>
    <t>La señalética interior y exterior cumple con el Manual de Normas Gráficas.</t>
  </si>
  <si>
    <t>El vehículo posee todos los asientos y estos no están dañados.</t>
  </si>
  <si>
    <t>Los asideros y/o pasamanos están todos disponibles y en buen estado</t>
  </si>
  <si>
    <t>Los gabinetes y/o puertas de registro interiores y exteriores se encuentran bien cerrados, sellados y en buen estado. / El wifi y los puertos USB funcionan correctamente.</t>
  </si>
  <si>
    <t>Inexistencia de derrames y/o pérdidas de líquidos. / El aire acondicionado funciona correctamente.</t>
  </si>
  <si>
    <t>(*) A partir de octubre 2020 hubo un cambio de atributos para medir el indicador. Este cambio se refleja en la Tabla A15-b.</t>
  </si>
  <si>
    <t>Tabla A17 | Evolución de las tarifas | 2007 - 2025</t>
  </si>
  <si>
    <t>Mes</t>
  </si>
  <si>
    <t>Buses</t>
  </si>
  <si>
    <t>Metro / Tren Hora Punta</t>
  </si>
  <si>
    <t>Metro / Tren Hora Valle</t>
  </si>
  <si>
    <t>Metro / Tren Hora Baja</t>
  </si>
  <si>
    <t>Estudiantes Ed. Media/Superior</t>
  </si>
  <si>
    <t>Estudiantes Ed. Básica</t>
  </si>
  <si>
    <t>Adulto Mayor Intermodal</t>
  </si>
  <si>
    <t>$ 700</t>
  </si>
  <si>
    <t>$ 800</t>
  </si>
  <si>
    <t>$ 720</t>
  </si>
  <si>
    <t>$ 640</t>
  </si>
  <si>
    <t>$ 230</t>
  </si>
  <si>
    <t>$ 0</t>
  </si>
  <si>
    <t>$ 350</t>
  </si>
  <si>
    <t>$ 710</t>
  </si>
  <si>
    <t>$ 810</t>
  </si>
  <si>
    <t>$ 730</t>
  </si>
  <si>
    <t>$ 650</t>
  </si>
  <si>
    <t>(*) Tren Alameda-Nos comenzó su operación el 17 de marzo 2017.</t>
  </si>
  <si>
    <t>Tabla A18 | Afluencia de pasajeros en Metro, por línea (millones de viajes por año) | 1990 - 2025</t>
  </si>
  <si>
    <t>Fuente: Metro S.A.</t>
  </si>
  <si>
    <t>Año</t>
  </si>
  <si>
    <t>Línea1</t>
  </si>
  <si>
    <t>Línea 2</t>
  </si>
  <si>
    <t>Línea 3</t>
  </si>
  <si>
    <t>Línea 4</t>
  </si>
  <si>
    <t>Línea 4A</t>
  </si>
  <si>
    <t>Línea 5</t>
  </si>
  <si>
    <t>Línea 6</t>
  </si>
  <si>
    <t>Tabla A19 | Transacciones según tipo de tarifa y modo de transporte | 2010 - 2025</t>
  </si>
  <si>
    <t>SISTEMA</t>
  </si>
  <si>
    <t>BUSES</t>
  </si>
  <si>
    <t>METRO</t>
  </si>
  <si>
    <t>METROTREN NOS</t>
  </si>
  <si>
    <t>Adulto</t>
  </si>
  <si>
    <t>Estudiante educación media o superior (*)</t>
  </si>
  <si>
    <t>Estudiante educación básica</t>
  </si>
  <si>
    <t>Adulto Mayor</t>
  </si>
  <si>
    <t>Subtotal Buses</t>
  </si>
  <si>
    <t>Subtotal Metro</t>
  </si>
  <si>
    <t>Subtotal Tren</t>
  </si>
  <si>
    <t>(*) Hasta el 2019, la tarifa "Estudiante educación media o superior" incluye las transacciones correspondientes a boletos Edmonson y Tarjetas Adulto Mayor- Metro dado que estás tienen la misma tarifa de "Estudiante de educación media o superior". A partir del 2020 las transacciones de Adulto Mayor, se detallan de manera separada, sumando las transacciones de la tarjeta Adulto Mayor- Metro mas las realizadas con la nueva tarjeta Adulto Mayor-TAM, a partir del mes de julio.</t>
  </si>
  <si>
    <t>Tabla A20 | Transacciones por proveedor de servicios de transporte | 2025</t>
  </si>
  <si>
    <t>U2 - Subus</t>
  </si>
  <si>
    <t>U3 - Vule</t>
  </si>
  <si>
    <t>U4 - Express/Voy</t>
  </si>
  <si>
    <t>U5 - Metbus</t>
  </si>
  <si>
    <t>U7 - STP</t>
  </si>
  <si>
    <t>US1 - Metropol</t>
  </si>
  <si>
    <t>US2 - Metropol</t>
  </si>
  <si>
    <t>US3 - STU</t>
  </si>
  <si>
    <t>US4 - RBU</t>
  </si>
  <si>
    <t xml:space="preserve"> US5 - STU</t>
  </si>
  <si>
    <t xml:space="preserve"> US6 - RBU</t>
  </si>
  <si>
    <t xml:space="preserve"> US14 - Voy Stgo.</t>
  </si>
  <si>
    <t xml:space="preserve"> US15 - Voy Stgo.</t>
  </si>
  <si>
    <t xml:space="preserve"> US16 - Gran America</t>
  </si>
  <si>
    <t xml:space="preserve"> US17 - Gran America</t>
  </si>
  <si>
    <t xml:space="preserve"> US18 - Gran America</t>
  </si>
  <si>
    <t>Total Buses</t>
  </si>
  <si>
    <t>Metro</t>
  </si>
  <si>
    <t>MetroTren Nos</t>
  </si>
  <si>
    <t>Total Sistema</t>
  </si>
  <si>
    <t>% participación sobre el total de transacciones</t>
  </si>
  <si>
    <t>Tabla A21 | Promedio de transacciones (etapas) por viaje | 2009 - 2025</t>
  </si>
  <si>
    <t>Promedio</t>
  </si>
  <si>
    <t>Tabla A22 | Zonas Pagas operativas al 31 de diciembre 2025</t>
  </si>
  <si>
    <t>Operador</t>
  </si>
  <si>
    <t>Zonas Pagas Operadas</t>
  </si>
  <si>
    <t>U2 - SuBus Chile</t>
  </si>
  <si>
    <t>U3 - Buses Vule</t>
  </si>
  <si>
    <t>U4 - Voy Santiago</t>
  </si>
  <si>
    <t>U5 - Buses Metropolitana</t>
  </si>
  <si>
    <t>US1 - Buses Alfa</t>
  </si>
  <si>
    <t>US2 - Buses Omega</t>
  </si>
  <si>
    <t>US3 - Santiago Transporte Urbano</t>
  </si>
  <si>
    <t>US4 - RBU Santiago</t>
  </si>
  <si>
    <t>US5 - Santiago Transporte Urbano</t>
  </si>
  <si>
    <t>US6 - RBU Santiago</t>
  </si>
  <si>
    <t>US7 - Voy Santiago</t>
  </si>
  <si>
    <t>US15 - Voy Santiago</t>
  </si>
  <si>
    <t>US16 - Gran Américas Santiago Chile</t>
  </si>
  <si>
    <t>US18 - Conecta</t>
  </si>
  <si>
    <t>US19 - Conecta</t>
  </si>
  <si>
    <t>Tabla A23 | Cantidad de horas diarias de operación en Zonas Pagas por tipo de día | 2017-2025</t>
  </si>
  <si>
    <t>Tipo de día</t>
  </si>
  <si>
    <r>
      <t xml:space="preserve">2019 </t>
    </r>
    <r>
      <rPr>
        <b/>
        <vertAlign val="superscript"/>
        <sz val="11"/>
        <color theme="0"/>
        <rFont val="Calibri"/>
        <family val="2"/>
        <scheme val="minor"/>
      </rPr>
      <t>(*)</t>
    </r>
  </si>
  <si>
    <t>Laboral</t>
  </si>
  <si>
    <t>Sábado</t>
  </si>
  <si>
    <t>Domingo</t>
  </si>
  <si>
    <r>
      <rPr>
        <i/>
        <vertAlign val="superscript"/>
        <sz val="10"/>
        <color theme="1"/>
        <rFont val="Calibri"/>
        <family val="2"/>
        <scheme val="minor"/>
      </rPr>
      <t>(*)</t>
    </r>
    <r>
      <rPr>
        <i/>
        <sz val="10"/>
        <color theme="1"/>
        <rFont val="Calibri"/>
        <family val="2"/>
        <scheme val="minor"/>
      </rPr>
      <t xml:space="preserve"> hasta el 15 de octubre de 2019</t>
    </r>
  </si>
  <si>
    <t>Tabla A24 | Evasión en buses | 2007 - 2025</t>
  </si>
  <si>
    <t>Fuente: Programa Nacional de Fiscalización, Ministerio de Transportes y Telecomunicaciones y Directorio de Transporte Público Metropolitano</t>
  </si>
  <si>
    <t>2013*</t>
  </si>
  <si>
    <t>2014*</t>
  </si>
  <si>
    <t>2015*</t>
  </si>
  <si>
    <t>2016*</t>
  </si>
  <si>
    <t>2017*</t>
  </si>
  <si>
    <t>2018*</t>
  </si>
  <si>
    <t>2019*</t>
  </si>
  <si>
    <t>2020*</t>
  </si>
  <si>
    <t>sin medición</t>
  </si>
  <si>
    <t>2021*</t>
  </si>
  <si>
    <t>2022**</t>
  </si>
  <si>
    <t>2023**</t>
  </si>
  <si>
    <t>2025**</t>
  </si>
  <si>
    <t>(*) Mediciones trimestrales</t>
  </si>
  <si>
    <t>(**) Mediciones Semestrales</t>
  </si>
  <si>
    <r>
      <rPr>
        <b/>
        <i/>
        <sz val="10"/>
        <color rgb="FF000000"/>
        <rFont val="Calibri"/>
        <family val="2"/>
        <scheme val="minor"/>
      </rPr>
      <t>Nota:</t>
    </r>
    <r>
      <rPr>
        <i/>
        <sz val="10"/>
        <color rgb="FF000000"/>
        <rFont val="Calibri"/>
        <family val="2"/>
        <scheme val="minor"/>
      </rPr>
      <t xml:space="preserve"> Considerar que los valores correspondientes a 2022 son medidos mediante la nueva metodología de medición de evasión llevada a cabo por DTPM, a diferencia de la metodología anterior que era llevada a cabo por el Programa Nacional de Fiscalización.</t>
    </r>
  </si>
  <si>
    <t xml:space="preserve">Queda pendiente indicador 2do semestre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</si>
</sst>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42" formatCode="_-* #,##0\ &quot;€&quot;_-;\-* #,##0\ &quot;€&quot;_-;_-* &quot;-&quot;\ &quot;€&quot;_-;_-@_-"/>
    <numFmt numFmtId="43" formatCode="_-* #,##0.00_-;\-* #,##0.00_-;_-* &quot;-&quot;??_-;_-@_-"/>
    <numFmt numFmtId="164" formatCode="_ * #,##0_ ;_ * \-#,##0_ ;_ * &quot;-&quot;_ ;_ @_ "/>
    <numFmt numFmtId="165" formatCode="0.0%"/>
    <numFmt numFmtId="166" formatCode="#,##0_ ;\-#,##0\ "/>
    <numFmt numFmtId="167" formatCode="&quot;$&quot;\ #,##0"/>
    <numFmt numFmtId="168" formatCode="_ * #,##0.00000000_ ;_ * \-#,##0.00000000_ ;_ * &quot;-&quot;_ ;_ @_ "/>
    <numFmt numFmtId="169" formatCode="0.0000%"/>
    <numFmt numFmtId="170" formatCode="_ * #,##0.00000_ ;_ * \-#,##0.00000_ ;_ * &quot;-&quot;??_ ;_ @_ "/>
    <numFmt numFmtId="171" formatCode="0.000000000"/>
    <numFmt numFmtId="172" formatCode="#,##0.000"/>
    <numFmt numFmtId="173" formatCode="0.000%"/>
  </numFmts>
  <fonts count="51">
    <font>
      <sz val="11"/>
      <color theme="1"/>
      <name val="Calibri"/>
      <family val="2"/>
      <scheme val="minor"/>
    </font>
    <font>
      <sz val="11"/>
      <color theme="1"/>
      <name val="Calibri"/>
      <family val="2"/>
      <scheme val="minor"/>
    </font>
    <font>
      <b/>
      <sz val="11"/>
      <color theme="0"/>
      <name val="Calibri"/>
      <family val="2"/>
      <scheme val="minor"/>
    </font>
    <font>
      <b/>
      <sz val="11"/>
      <color rgb="FFC00000"/>
      <name val="Calibri"/>
      <family val="2"/>
      <scheme val="minor"/>
    </font>
    <font>
      <sz val="10"/>
      <color theme="1"/>
      <name val="Calibri"/>
      <family val="2"/>
      <scheme val="minor"/>
    </font>
    <font>
      <sz val="11"/>
      <color theme="1"/>
      <name val="Calibri"/>
      <family val="2"/>
      <scheme val="minor"/>
    </font>
    <font>
      <b/>
      <sz val="11"/>
      <color theme="1"/>
      <name val="Calibri"/>
      <family val="2"/>
      <scheme val="minor"/>
    </font>
    <font>
      <sz val="11"/>
      <color theme="1"/>
      <name val="Calibri"/>
      <family val="2"/>
      <scheme val="minor"/>
    </font>
    <font>
      <sz val="10"/>
      <color rgb="FF000000"/>
      <name val="Calibri"/>
      <family val="2"/>
    </font>
    <font>
      <b/>
      <sz val="10"/>
      <color theme="1"/>
      <name val="Calibri"/>
      <family val="2"/>
    </font>
    <font>
      <b/>
      <sz val="10"/>
      <color theme="0"/>
      <name val="Calibri"/>
      <family val="2"/>
      <scheme val="minor"/>
    </font>
    <font>
      <b/>
      <sz val="10"/>
      <color theme="1"/>
      <name val="Calibri"/>
      <family val="2"/>
      <scheme val="minor"/>
    </font>
    <font>
      <u/>
      <sz val="11"/>
      <color theme="10"/>
      <name val="Calibri"/>
      <family val="2"/>
    </font>
    <font>
      <b/>
      <sz val="10"/>
      <name val="Calibri"/>
      <family val="2"/>
      <scheme val="minor"/>
    </font>
    <font>
      <sz val="10"/>
      <name val="Calibri"/>
      <family val="2"/>
      <scheme val="minor"/>
    </font>
    <font>
      <b/>
      <sz val="10"/>
      <color rgb="FF000000"/>
      <name val="Calibri"/>
      <family val="2"/>
    </font>
    <font>
      <sz val="10"/>
      <color rgb="FF000000"/>
      <name val="Calibri"/>
      <family val="2"/>
      <scheme val="minor"/>
    </font>
    <font>
      <b/>
      <sz val="10"/>
      <color rgb="FF000000"/>
      <name val="Calibri"/>
      <family val="2"/>
      <scheme val="minor"/>
    </font>
    <font>
      <b/>
      <sz val="12"/>
      <color theme="1"/>
      <name val="Calibri"/>
      <family val="2"/>
      <scheme val="minor"/>
    </font>
    <font>
      <i/>
      <sz val="10"/>
      <color theme="1"/>
      <name val="Calibri"/>
      <family val="2"/>
      <scheme val="minor"/>
    </font>
    <font>
      <sz val="11"/>
      <color theme="1"/>
      <name val="Calibri"/>
      <family val="2"/>
      <scheme val="minor"/>
    </font>
    <font>
      <sz val="11"/>
      <color theme="0"/>
      <name val="Calibri"/>
      <family val="2"/>
      <scheme val="minor"/>
    </font>
    <font>
      <sz val="11"/>
      <color theme="1"/>
      <name val="Calibri"/>
      <family val="2"/>
      <scheme val="minor"/>
    </font>
    <font>
      <sz val="11"/>
      <name val="Calibri"/>
      <family val="2"/>
      <scheme val="minor"/>
    </font>
    <font>
      <sz val="11"/>
      <color theme="0" tint="-0.499984740745262"/>
      <name val="Calibri"/>
      <family val="2"/>
      <scheme val="minor"/>
    </font>
    <font>
      <sz val="11"/>
      <color rgb="FFFF0000"/>
      <name val="Calibri"/>
      <family val="2"/>
      <scheme val="minor"/>
    </font>
    <font>
      <sz val="8"/>
      <name val="Calibri"/>
      <family val="2"/>
      <scheme val="minor"/>
    </font>
    <font>
      <b/>
      <sz val="11"/>
      <color rgb="FFFFFFFF"/>
      <name val="Calibri"/>
      <family val="2"/>
    </font>
    <font>
      <b/>
      <sz val="10"/>
      <color rgb="FFFFFFFF"/>
      <name val="Calibri"/>
      <family val="2"/>
    </font>
    <font>
      <b/>
      <sz val="11"/>
      <name val="Calibri"/>
      <family val="2"/>
      <scheme val="minor"/>
    </font>
    <font>
      <sz val="10"/>
      <name val="Calibri"/>
      <family val="2"/>
    </font>
    <font>
      <b/>
      <sz val="11"/>
      <color rgb="FFDE1731"/>
      <name val="Calibri"/>
      <family val="2"/>
      <scheme val="minor"/>
    </font>
    <font>
      <b/>
      <sz val="11"/>
      <color rgb="FFDE1731"/>
      <name val="Calibri"/>
      <family val="2"/>
    </font>
    <font>
      <sz val="9"/>
      <color rgb="FF000000"/>
      <name val="Calibri"/>
      <family val="2"/>
    </font>
    <font>
      <sz val="11"/>
      <color rgb="FF000000"/>
      <name val="Calibri"/>
      <family val="2"/>
    </font>
    <font>
      <sz val="9"/>
      <color rgb="FF000000"/>
      <name val="Arial"/>
      <family val="2"/>
    </font>
    <font>
      <u/>
      <sz val="11"/>
      <color theme="10"/>
      <name val="Calibri"/>
      <family val="2"/>
      <scheme val="minor"/>
    </font>
    <font>
      <b/>
      <i/>
      <sz val="10"/>
      <color rgb="FF000000"/>
      <name val="Calibri"/>
      <family val="2"/>
    </font>
    <font>
      <i/>
      <sz val="10"/>
      <color rgb="FF000000"/>
      <name val="Calibri"/>
      <family val="2"/>
    </font>
    <font>
      <b/>
      <sz val="10"/>
      <name val="Calibri"/>
      <family val="2"/>
    </font>
    <font>
      <i/>
      <sz val="9"/>
      <color theme="1"/>
      <name val="Calibri"/>
      <family val="2"/>
      <scheme val="minor"/>
    </font>
    <font>
      <b/>
      <sz val="11"/>
      <color rgb="FFC00000"/>
      <name val="Calibri"/>
      <family val="2"/>
    </font>
    <font>
      <b/>
      <i/>
      <sz val="10"/>
      <color rgb="FF000000"/>
      <name val="Calibri"/>
      <family val="2"/>
      <scheme val="minor"/>
    </font>
    <font>
      <i/>
      <sz val="10"/>
      <color rgb="FF000000"/>
      <name val="Calibri"/>
      <family val="2"/>
      <scheme val="minor"/>
    </font>
    <font>
      <sz val="11"/>
      <color rgb="FFFF00BB"/>
      <name val="Calibri"/>
      <family val="2"/>
      <scheme val="minor"/>
    </font>
    <font>
      <b/>
      <vertAlign val="superscript"/>
      <sz val="11"/>
      <color theme="0"/>
      <name val="Calibri"/>
      <family val="2"/>
      <scheme val="minor"/>
    </font>
    <font>
      <sz val="11"/>
      <color rgb="FF000000"/>
      <name val="Aptos Narrow"/>
      <family val="2"/>
    </font>
    <font>
      <i/>
      <vertAlign val="superscript"/>
      <sz val="10"/>
      <color theme="1"/>
      <name val="Calibri"/>
      <family val="2"/>
      <scheme val="minor"/>
    </font>
    <font>
      <i/>
      <sz val="9"/>
      <color rgb="FF000000"/>
      <name val="Calibri"/>
      <family val="2"/>
    </font>
    <font>
      <b/>
      <sz val="11"/>
      <color theme="0"/>
      <name val="Calibri"/>
      <family val="2"/>
    </font>
    <font>
      <b/>
      <sz val="11"/>
      <color rgb="FF000000"/>
      <name val="Calibri"/>
      <family val="2"/>
    </font>
  </fonts>
  <fills count="10">
    <fill>
      <patternFill patternType="none"/>
    </fill>
    <fill>
      <patternFill patternType="gray125"/>
    </fill>
    <fill>
      <patternFill patternType="solid">
        <fgColor rgb="FFC00000"/>
        <bgColor indexed="64"/>
      </patternFill>
    </fill>
    <fill>
      <patternFill patternType="solid">
        <fgColor theme="0"/>
        <bgColor indexed="64"/>
      </patternFill>
    </fill>
    <fill>
      <patternFill patternType="solid">
        <fgColor rgb="FFD9D9D9"/>
        <bgColor indexed="64"/>
      </patternFill>
    </fill>
    <fill>
      <patternFill patternType="solid">
        <fgColor rgb="FFDE1731"/>
        <bgColor indexed="64"/>
      </patternFill>
    </fill>
    <fill>
      <patternFill patternType="solid">
        <fgColor rgb="FFDE1731"/>
        <bgColor rgb="FF000000"/>
      </patternFill>
    </fill>
    <fill>
      <patternFill patternType="solid">
        <fgColor rgb="FFC00000"/>
        <bgColor rgb="FF000000"/>
      </patternFill>
    </fill>
    <fill>
      <patternFill patternType="solid">
        <fgColor rgb="FFFFFFFF"/>
        <bgColor rgb="FF000000"/>
      </patternFill>
    </fill>
    <fill>
      <patternFill patternType="solid">
        <fgColor theme="9" tint="0.79998168889431442"/>
        <bgColor indexed="64"/>
      </patternFill>
    </fill>
  </fills>
  <borders count="3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auto="1"/>
      </left>
      <right/>
      <top/>
      <bottom style="thin">
        <color auto="1"/>
      </bottom>
      <diagonal/>
    </border>
    <border>
      <left style="thin">
        <color auto="1"/>
      </left>
      <right style="thin">
        <color auto="1"/>
      </right>
      <top style="medium">
        <color auto="1"/>
      </top>
      <bottom style="thin">
        <color auto="1"/>
      </bottom>
      <diagonal/>
    </border>
    <border>
      <left/>
      <right/>
      <top style="thin">
        <color auto="1"/>
      </top>
      <bottom/>
      <diagonal/>
    </border>
    <border>
      <left style="thin">
        <color indexed="64"/>
      </left>
      <right/>
      <top style="thin">
        <color indexed="64"/>
      </top>
      <bottom/>
      <diagonal/>
    </border>
    <border>
      <left style="thick">
        <color auto="1"/>
      </left>
      <right style="thin">
        <color auto="1"/>
      </right>
      <top style="thin">
        <color auto="1"/>
      </top>
      <bottom style="thin">
        <color auto="1"/>
      </bottom>
      <diagonal/>
    </border>
    <border>
      <left/>
      <right style="thick">
        <color auto="1"/>
      </right>
      <top style="thin">
        <color auto="1"/>
      </top>
      <bottom style="thin">
        <color auto="1"/>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rgb="FF000000"/>
      </bottom>
      <diagonal/>
    </border>
    <border>
      <left/>
      <right style="thin">
        <color rgb="FF000000"/>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indexed="64"/>
      </right>
      <top/>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rgb="FF000000"/>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
      <left/>
      <right style="thin">
        <color rgb="FF000000"/>
      </right>
      <top/>
      <bottom style="thin">
        <color rgb="FF000000"/>
      </bottom>
      <diagonal/>
    </border>
    <border>
      <left/>
      <right style="thin">
        <color indexed="64"/>
      </right>
      <top style="thin">
        <color indexed="64"/>
      </top>
      <bottom/>
      <diagonal/>
    </border>
    <border>
      <left style="thin">
        <color rgb="FF000000"/>
      </left>
      <right style="thin">
        <color rgb="FF000000"/>
      </right>
      <top/>
      <bottom/>
      <diagonal/>
    </border>
  </borders>
  <cellStyleXfs count="7">
    <xf numFmtId="0" fontId="0" fillId="0" borderId="0"/>
    <xf numFmtId="9" fontId="5" fillId="0" borderId="0" applyFont="0" applyFill="0" applyBorder="0" applyAlignment="0" applyProtection="0"/>
    <xf numFmtId="43" fontId="5" fillId="0" borderId="0" applyFont="0" applyFill="0" applyBorder="0" applyAlignment="0" applyProtection="0"/>
    <xf numFmtId="0" fontId="12" fillId="0" borderId="0" applyNumberFormat="0" applyFill="0" applyBorder="0" applyAlignment="0" applyProtection="0">
      <alignment vertical="top"/>
      <protection locked="0"/>
    </xf>
    <xf numFmtId="164" fontId="5" fillId="0" borderId="0" applyFont="0" applyFill="0" applyBorder="0" applyAlignment="0" applyProtection="0"/>
    <xf numFmtId="0" fontId="36" fillId="0" borderId="0" applyNumberFormat="0" applyFill="0" applyBorder="0" applyAlignment="0" applyProtection="0"/>
    <xf numFmtId="42" fontId="5" fillId="0" borderId="0" applyFont="0" applyFill="0" applyBorder="0" applyAlignment="0" applyProtection="0"/>
  </cellStyleXfs>
  <cellXfs count="320">
    <xf numFmtId="0" fontId="0" fillId="0" borderId="0" xfId="0"/>
    <xf numFmtId="0" fontId="3" fillId="0" borderId="0" xfId="0" applyFont="1"/>
    <xf numFmtId="0" fontId="7" fillId="0" borderId="0" xfId="0" applyFont="1"/>
    <xf numFmtId="0" fontId="4" fillId="0" borderId="0" xfId="0" applyFont="1"/>
    <xf numFmtId="0" fontId="4" fillId="0" borderId="1" xfId="0" applyFont="1" applyBorder="1" applyAlignment="1">
      <alignment horizontal="center"/>
    </xf>
    <xf numFmtId="43" fontId="4" fillId="0" borderId="0" xfId="2" applyFont="1" applyAlignment="1">
      <alignment horizontal="center"/>
    </xf>
    <xf numFmtId="43" fontId="4" fillId="0" borderId="0" xfId="2" applyFont="1"/>
    <xf numFmtId="2" fontId="4" fillId="0" borderId="1" xfId="2" applyNumberFormat="1" applyFont="1" applyBorder="1" applyAlignment="1">
      <alignment horizontal="center"/>
    </xf>
    <xf numFmtId="2" fontId="11" fillId="0" borderId="1" xfId="2" applyNumberFormat="1" applyFont="1" applyBorder="1" applyAlignment="1">
      <alignment horizontal="center"/>
    </xf>
    <xf numFmtId="4" fontId="8" fillId="0" borderId="1" xfId="0" applyNumberFormat="1" applyFont="1" applyBorder="1" applyAlignment="1">
      <alignment horizontal="center" vertical="center"/>
    </xf>
    <xf numFmtId="2" fontId="9" fillId="0" borderId="1" xfId="0" applyNumberFormat="1" applyFont="1" applyBorder="1" applyAlignment="1">
      <alignment horizontal="center" vertical="center"/>
    </xf>
    <xf numFmtId="0" fontId="3" fillId="0" borderId="0" xfId="0" applyFont="1" applyProtection="1">
      <protection locked="0"/>
    </xf>
    <xf numFmtId="0" fontId="0" fillId="0" borderId="0" xfId="0" applyProtection="1">
      <protection locked="0"/>
    </xf>
    <xf numFmtId="0" fontId="6" fillId="0" borderId="0" xfId="0" applyFont="1" applyProtection="1">
      <protection locked="0"/>
    </xf>
    <xf numFmtId="3" fontId="8" fillId="0" borderId="1" xfId="0" applyNumberFormat="1" applyFont="1" applyBorder="1" applyAlignment="1">
      <alignment horizontal="center" vertical="center"/>
    </xf>
    <xf numFmtId="165" fontId="0" fillId="0" borderId="0" xfId="1" applyNumberFormat="1" applyFont="1"/>
    <xf numFmtId="17" fontId="16" fillId="0" borderId="1" xfId="0" applyNumberFormat="1" applyFont="1" applyBorder="1" applyAlignment="1">
      <alignment horizontal="left"/>
    </xf>
    <xf numFmtId="3" fontId="4" fillId="0" borderId="1" xfId="2" applyNumberFormat="1" applyFont="1" applyBorder="1" applyAlignment="1">
      <alignment horizontal="center" vertical="center"/>
    </xf>
    <xf numFmtId="3" fontId="4" fillId="0" borderId="1" xfId="2" applyNumberFormat="1" applyFont="1" applyBorder="1" applyAlignment="1" applyProtection="1">
      <alignment horizontal="center" vertical="center"/>
      <protection locked="0"/>
    </xf>
    <xf numFmtId="17" fontId="17" fillId="0" borderId="1" xfId="0" applyNumberFormat="1" applyFont="1" applyBorder="1" applyAlignment="1">
      <alignment horizontal="left"/>
    </xf>
    <xf numFmtId="166" fontId="11" fillId="0" borderId="1" xfId="2" applyNumberFormat="1" applyFont="1" applyBorder="1" applyAlignment="1">
      <alignment horizontal="center" vertical="center"/>
    </xf>
    <xf numFmtId="4" fontId="11" fillId="0" borderId="1" xfId="2" applyNumberFormat="1" applyFont="1" applyBorder="1" applyAlignment="1">
      <alignment horizontal="center" vertical="center"/>
    </xf>
    <xf numFmtId="0" fontId="6" fillId="0" borderId="1" xfId="0" applyFont="1" applyBorder="1"/>
    <xf numFmtId="0" fontId="6" fillId="0" borderId="6" xfId="0" applyFont="1" applyBorder="1" applyProtection="1">
      <protection locked="0"/>
    </xf>
    <xf numFmtId="0" fontId="4" fillId="0" borderId="1" xfId="0" applyFont="1" applyBorder="1" applyProtection="1">
      <protection locked="0"/>
    </xf>
    <xf numFmtId="3" fontId="4" fillId="0" borderId="2" xfId="0" applyNumberFormat="1" applyFont="1" applyBorder="1" applyAlignment="1" applyProtection="1">
      <alignment horizontal="center" vertical="center" wrapText="1"/>
      <protection locked="0"/>
    </xf>
    <xf numFmtId="3" fontId="4" fillId="0" borderId="2" xfId="0" applyNumberFormat="1" applyFont="1" applyBorder="1" applyAlignment="1">
      <alignment horizontal="center" vertical="center"/>
    </xf>
    <xf numFmtId="3" fontId="4" fillId="0" borderId="5" xfId="0" applyNumberFormat="1" applyFont="1" applyBorder="1" applyAlignment="1" applyProtection="1">
      <alignment horizontal="center" vertical="center" wrapText="1"/>
      <protection locked="0"/>
    </xf>
    <xf numFmtId="3" fontId="4" fillId="0" borderId="1" xfId="0" applyNumberFormat="1" applyFont="1" applyBorder="1" applyAlignment="1" applyProtection="1">
      <alignment horizontal="center" vertical="center" wrapText="1"/>
      <protection locked="0"/>
    </xf>
    <xf numFmtId="3" fontId="4" fillId="0" borderId="1" xfId="0" applyNumberFormat="1" applyFont="1" applyBorder="1" applyAlignment="1">
      <alignment horizontal="center" vertical="center"/>
    </xf>
    <xf numFmtId="3" fontId="16" fillId="0" borderId="1" xfId="0" applyNumberFormat="1" applyFont="1" applyBorder="1" applyAlignment="1">
      <alignment horizontal="left" vertical="center"/>
    </xf>
    <xf numFmtId="0" fontId="18" fillId="0" borderId="0" xfId="0" applyFont="1" applyProtection="1">
      <protection locked="0"/>
    </xf>
    <xf numFmtId="165" fontId="4" fillId="0" borderId="1" xfId="1" applyNumberFormat="1" applyFont="1" applyBorder="1" applyAlignment="1" applyProtection="1">
      <alignment horizontal="center"/>
      <protection locked="0"/>
    </xf>
    <xf numFmtId="165" fontId="4" fillId="0" borderId="1" xfId="1" applyNumberFormat="1" applyFont="1" applyBorder="1" applyAlignment="1" applyProtection="1">
      <alignment horizontal="center" wrapText="1"/>
      <protection locked="0"/>
    </xf>
    <xf numFmtId="165" fontId="4" fillId="0" borderId="1" xfId="0" applyNumberFormat="1" applyFont="1" applyBorder="1" applyAlignment="1" applyProtection="1">
      <alignment horizontal="center"/>
      <protection locked="0"/>
    </xf>
    <xf numFmtId="0" fontId="11" fillId="0" borderId="1" xfId="0" applyFont="1" applyBorder="1" applyProtection="1">
      <protection locked="0"/>
    </xf>
    <xf numFmtId="165" fontId="11" fillId="0" borderId="1" xfId="0" applyNumberFormat="1" applyFont="1" applyBorder="1" applyAlignment="1" applyProtection="1">
      <alignment horizontal="center"/>
      <protection locked="0"/>
    </xf>
    <xf numFmtId="17" fontId="4" fillId="0" borderId="1" xfId="0" applyNumberFormat="1" applyFont="1" applyBorder="1" applyAlignment="1">
      <alignment horizontal="center"/>
    </xf>
    <xf numFmtId="167" fontId="4" fillId="0" borderId="1" xfId="0" applyNumberFormat="1" applyFont="1" applyBorder="1" applyAlignment="1">
      <alignment horizontal="center"/>
    </xf>
    <xf numFmtId="0" fontId="19" fillId="0" borderId="0" xfId="0" applyFont="1" applyAlignment="1" applyProtection="1">
      <alignment wrapText="1"/>
      <protection locked="0"/>
    </xf>
    <xf numFmtId="0" fontId="20" fillId="0" borderId="0" xfId="0" applyFont="1"/>
    <xf numFmtId="0" fontId="22" fillId="0" borderId="0" xfId="0" applyFont="1"/>
    <xf numFmtId="3" fontId="8" fillId="0" borderId="1" xfId="0" applyNumberFormat="1" applyFont="1" applyBorder="1" applyAlignment="1">
      <alignment horizontal="center"/>
    </xf>
    <xf numFmtId="0" fontId="0" fillId="3" borderId="0" xfId="0" applyFill="1"/>
    <xf numFmtId="0" fontId="11" fillId="0" borderId="1" xfId="0" applyFont="1" applyBorder="1" applyAlignment="1" applyProtection="1">
      <alignment horizontal="center"/>
      <protection locked="0"/>
    </xf>
    <xf numFmtId="3" fontId="4" fillId="0" borderId="1" xfId="0" applyNumberFormat="1" applyFont="1" applyBorder="1" applyAlignment="1" applyProtection="1">
      <alignment horizontal="center" vertical="center"/>
      <protection locked="0"/>
    </xf>
    <xf numFmtId="0" fontId="11" fillId="0" borderId="3" xfId="0" applyFont="1" applyBorder="1" applyAlignment="1" applyProtection="1">
      <alignment horizontal="center"/>
      <protection locked="0"/>
    </xf>
    <xf numFmtId="3" fontId="4" fillId="0" borderId="3" xfId="0" applyNumberFormat="1" applyFont="1" applyBorder="1" applyAlignment="1" applyProtection="1">
      <alignment horizontal="center" vertical="center"/>
      <protection locked="0"/>
    </xf>
    <xf numFmtId="3" fontId="0" fillId="0" borderId="0" xfId="0" applyNumberFormat="1"/>
    <xf numFmtId="3" fontId="15" fillId="0" borderId="1" xfId="0" applyNumberFormat="1" applyFont="1" applyBorder="1" applyAlignment="1">
      <alignment horizontal="center" vertical="center"/>
    </xf>
    <xf numFmtId="168" fontId="0" fillId="0" borderId="0" xfId="4" applyNumberFormat="1" applyFont="1"/>
    <xf numFmtId="2" fontId="4" fillId="0" borderId="1" xfId="0" applyNumberFormat="1" applyFont="1" applyBorder="1" applyAlignment="1">
      <alignment horizontal="center"/>
    </xf>
    <xf numFmtId="4" fontId="4" fillId="0" borderId="1" xfId="0" applyNumberFormat="1" applyFont="1" applyBorder="1" applyAlignment="1">
      <alignment horizontal="center"/>
    </xf>
    <xf numFmtId="0" fontId="23" fillId="0" borderId="0" xfId="0" applyFont="1"/>
    <xf numFmtId="0" fontId="12" fillId="0" borderId="0" xfId="3" quotePrefix="1" applyAlignment="1" applyProtection="1"/>
    <xf numFmtId="0" fontId="3" fillId="0" borderId="0" xfId="0" applyFont="1" applyAlignment="1">
      <alignment horizontal="left"/>
    </xf>
    <xf numFmtId="0" fontId="5" fillId="0" borderId="0" xfId="0" applyFont="1"/>
    <xf numFmtId="0" fontId="3" fillId="0" borderId="0" xfId="0" applyFont="1" applyAlignment="1">
      <alignment vertical="center"/>
    </xf>
    <xf numFmtId="0" fontId="8" fillId="4" borderId="1" xfId="0" applyFont="1" applyFill="1" applyBorder="1" applyAlignment="1">
      <alignment vertical="center"/>
    </xf>
    <xf numFmtId="0" fontId="8" fillId="0" borderId="1" xfId="0" applyFont="1" applyBorder="1" applyAlignment="1">
      <alignment vertical="center"/>
    </xf>
    <xf numFmtId="0" fontId="24" fillId="0" borderId="0" xfId="0" applyFont="1"/>
    <xf numFmtId="9" fontId="8" fillId="0" borderId="1" xfId="1" applyFont="1" applyBorder="1" applyAlignment="1">
      <alignment horizontal="center" vertical="center"/>
    </xf>
    <xf numFmtId="0" fontId="8" fillId="0" borderId="3" xfId="0" applyFont="1" applyBorder="1" applyAlignment="1">
      <alignment vertical="center"/>
    </xf>
    <xf numFmtId="9" fontId="8" fillId="0" borderId="3" xfId="1" applyFont="1" applyBorder="1" applyAlignment="1">
      <alignment horizontal="center" vertical="center"/>
    </xf>
    <xf numFmtId="0" fontId="8" fillId="0" borderId="9" xfId="0" applyFont="1" applyBorder="1" applyAlignment="1">
      <alignment vertical="center"/>
    </xf>
    <xf numFmtId="165" fontId="6" fillId="0" borderId="10" xfId="0" applyNumberFormat="1" applyFont="1" applyBorder="1" applyAlignment="1" applyProtection="1">
      <alignment horizontal="center"/>
      <protection locked="0"/>
    </xf>
    <xf numFmtId="0" fontId="12" fillId="0" borderId="0" xfId="3" applyAlignment="1" applyProtection="1"/>
    <xf numFmtId="3" fontId="14" fillId="0" borderId="3" xfId="2" applyNumberFormat="1" applyFont="1" applyFill="1" applyBorder="1" applyAlignment="1" applyProtection="1">
      <alignment horizontal="center"/>
      <protection locked="0"/>
    </xf>
    <xf numFmtId="3" fontId="14" fillId="0" borderId="3" xfId="0" applyNumberFormat="1" applyFont="1" applyBorder="1" applyAlignment="1" applyProtection="1">
      <alignment horizontal="center" vertical="center"/>
      <protection locked="0"/>
    </xf>
    <xf numFmtId="3" fontId="4" fillId="0" borderId="3" xfId="2" applyNumberFormat="1" applyFont="1" applyFill="1" applyBorder="1" applyAlignment="1" applyProtection="1">
      <alignment horizontal="center"/>
      <protection locked="0"/>
    </xf>
    <xf numFmtId="3" fontId="13" fillId="0" borderId="3" xfId="2" applyNumberFormat="1" applyFont="1" applyFill="1" applyBorder="1" applyAlignment="1" applyProtection="1">
      <alignment horizontal="center"/>
      <protection locked="0"/>
    </xf>
    <xf numFmtId="3" fontId="14" fillId="0" borderId="1" xfId="2" applyNumberFormat="1" applyFont="1" applyFill="1" applyBorder="1" applyAlignment="1" applyProtection="1">
      <alignment horizontal="center"/>
      <protection locked="0"/>
    </xf>
    <xf numFmtId="4" fontId="4" fillId="0" borderId="1" xfId="2" applyNumberFormat="1" applyFont="1" applyBorder="1" applyAlignment="1">
      <alignment horizontal="center"/>
    </xf>
    <xf numFmtId="4" fontId="9" fillId="0" borderId="1" xfId="0" applyNumberFormat="1" applyFont="1" applyBorder="1" applyAlignment="1">
      <alignment horizontal="center" vertical="center"/>
    </xf>
    <xf numFmtId="0" fontId="8" fillId="0" borderId="0" xfId="0" applyFont="1" applyAlignment="1">
      <alignment horizontal="left"/>
    </xf>
    <xf numFmtId="0" fontId="0" fillId="0" borderId="10" xfId="0" applyBorder="1"/>
    <xf numFmtId="0" fontId="25" fillId="0" borderId="0" xfId="0" applyFont="1"/>
    <xf numFmtId="165" fontId="4" fillId="3" borderId="1" xfId="0" applyNumberFormat="1" applyFont="1" applyFill="1" applyBorder="1" applyAlignment="1" applyProtection="1">
      <alignment horizontal="center"/>
      <protection locked="0"/>
    </xf>
    <xf numFmtId="169" fontId="0" fillId="0" borderId="0" xfId="1" applyNumberFormat="1" applyFont="1"/>
    <xf numFmtId="0" fontId="4" fillId="0" borderId="1" xfId="0" applyFont="1" applyBorder="1"/>
    <xf numFmtId="0" fontId="11" fillId="0" borderId="1" xfId="0" applyFont="1" applyBorder="1"/>
    <xf numFmtId="164" fontId="0" fillId="0" borderId="0" xfId="4" applyFont="1"/>
    <xf numFmtId="166" fontId="11" fillId="0" borderId="1" xfId="2" applyNumberFormat="1" applyFont="1" applyFill="1" applyBorder="1" applyAlignment="1">
      <alignment horizontal="center" vertical="center"/>
    </xf>
    <xf numFmtId="4" fontId="4" fillId="0" borderId="1" xfId="2" applyNumberFormat="1" applyFont="1" applyFill="1" applyBorder="1" applyAlignment="1">
      <alignment horizontal="center"/>
    </xf>
    <xf numFmtId="3" fontId="4" fillId="0" borderId="1" xfId="0" applyNumberFormat="1" applyFont="1" applyBorder="1" applyAlignment="1">
      <alignment horizontal="center"/>
    </xf>
    <xf numFmtId="0" fontId="2" fillId="0" borderId="14" xfId="0" applyFont="1" applyBorder="1" applyAlignment="1">
      <alignment horizontal="center" vertical="center"/>
    </xf>
    <xf numFmtId="0" fontId="8" fillId="0" borderId="1" xfId="0" applyFont="1" applyBorder="1"/>
    <xf numFmtId="3" fontId="15" fillId="0" borderId="1" xfId="0" applyNumberFormat="1" applyFont="1" applyBorder="1" applyAlignment="1">
      <alignment horizontal="center"/>
    </xf>
    <xf numFmtId="0" fontId="12" fillId="0" borderId="0" xfId="3" applyAlignment="1" applyProtection="1">
      <alignment horizontal="center"/>
    </xf>
    <xf numFmtId="0" fontId="2" fillId="2" borderId="1" xfId="0" applyFont="1" applyFill="1" applyBorder="1"/>
    <xf numFmtId="171" fontId="0" fillId="0" borderId="0" xfId="0" applyNumberFormat="1"/>
    <xf numFmtId="0" fontId="13" fillId="0" borderId="4" xfId="0" applyFont="1" applyBorder="1" applyAlignment="1" applyProtection="1">
      <alignment horizontal="center"/>
      <protection locked="0"/>
    </xf>
    <xf numFmtId="0" fontId="29" fillId="0" borderId="0" xfId="0" applyFont="1" applyProtection="1">
      <protection locked="0"/>
    </xf>
    <xf numFmtId="17" fontId="14" fillId="0" borderId="4" xfId="0" applyNumberFormat="1" applyFont="1" applyBorder="1" applyAlignment="1">
      <alignment horizontal="center" vertical="center"/>
    </xf>
    <xf numFmtId="0" fontId="31" fillId="0" borderId="0" xfId="0" applyFont="1"/>
    <xf numFmtId="0" fontId="10" fillId="5"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0" fillId="5" borderId="1" xfId="0" applyFont="1" applyFill="1" applyBorder="1" applyAlignment="1" applyProtection="1">
      <alignment horizontal="center" vertical="center"/>
      <protection locked="0"/>
    </xf>
    <xf numFmtId="0" fontId="2" fillId="5" borderId="1" xfId="2" applyNumberFormat="1" applyFont="1" applyFill="1" applyBorder="1" applyAlignment="1">
      <alignment horizontal="center"/>
    </xf>
    <xf numFmtId="0" fontId="2" fillId="5" borderId="7" xfId="2" applyNumberFormat="1" applyFont="1" applyFill="1" applyBorder="1" applyAlignment="1">
      <alignment horizontal="center"/>
    </xf>
    <xf numFmtId="0" fontId="2" fillId="5" borderId="1" xfId="0" applyFont="1" applyFill="1" applyBorder="1" applyAlignment="1" applyProtection="1">
      <alignment horizontal="center"/>
      <protection locked="0"/>
    </xf>
    <xf numFmtId="0" fontId="2" fillId="5" borderId="1" xfId="0" applyFont="1" applyFill="1" applyBorder="1" applyAlignment="1" applyProtection="1">
      <alignment horizontal="center" vertical="center" wrapText="1"/>
      <protection locked="0"/>
    </xf>
    <xf numFmtId="0" fontId="2" fillId="5" borderId="1" xfId="0" applyFont="1" applyFill="1" applyBorder="1"/>
    <xf numFmtId="0" fontId="2" fillId="5" borderId="1" xfId="0" applyFont="1" applyFill="1" applyBorder="1" applyAlignment="1">
      <alignment horizontal="center" vertical="center" wrapText="1"/>
    </xf>
    <xf numFmtId="0" fontId="32" fillId="0" borderId="0" xfId="0" applyFont="1" applyAlignment="1">
      <alignment vertical="center"/>
    </xf>
    <xf numFmtId="0" fontId="27" fillId="5" borderId="1" xfId="0" applyFont="1" applyFill="1" applyBorder="1" applyAlignment="1">
      <alignment horizontal="center"/>
    </xf>
    <xf numFmtId="3" fontId="4" fillId="0" borderId="15" xfId="0" applyNumberFormat="1" applyFont="1" applyBorder="1" applyAlignment="1" applyProtection="1">
      <alignment horizontal="center" vertical="center" wrapText="1"/>
      <protection locked="0"/>
    </xf>
    <xf numFmtId="0" fontId="4" fillId="0" borderId="15" xfId="0" applyFont="1" applyBorder="1" applyProtection="1">
      <protection locked="0"/>
    </xf>
    <xf numFmtId="3" fontId="4" fillId="0" borderId="3" xfId="0" applyNumberFormat="1" applyFont="1" applyBorder="1" applyAlignment="1" applyProtection="1">
      <alignment horizontal="center" vertical="center" wrapText="1"/>
      <protection locked="0"/>
    </xf>
    <xf numFmtId="0" fontId="34" fillId="0" borderId="0" xfId="0" applyFont="1"/>
    <xf numFmtId="0" fontId="35" fillId="0" borderId="0" xfId="0" applyFont="1"/>
    <xf numFmtId="0" fontId="8" fillId="0" borderId="4" xfId="0" applyFont="1" applyBorder="1"/>
    <xf numFmtId="0" fontId="8" fillId="0" borderId="16" xfId="0" applyFont="1" applyBorder="1"/>
    <xf numFmtId="0" fontId="32" fillId="0" borderId="0" xfId="0" applyFont="1"/>
    <xf numFmtId="0" fontId="27" fillId="6" borderId="1" xfId="0" applyFont="1" applyFill="1" applyBorder="1"/>
    <xf numFmtId="0" fontId="27" fillId="6" borderId="5" xfId="0" applyFont="1" applyFill="1" applyBorder="1"/>
    <xf numFmtId="165" fontId="16" fillId="0" borderId="1" xfId="1" applyNumberFormat="1" applyFont="1" applyBorder="1" applyAlignment="1">
      <alignment horizontal="center" vertical="center" wrapText="1"/>
    </xf>
    <xf numFmtId="0" fontId="33" fillId="0" borderId="10" xfId="0" applyFont="1" applyBorder="1" applyAlignment="1">
      <alignment horizontal="left" vertical="center" wrapText="1"/>
    </xf>
    <xf numFmtId="10" fontId="8" fillId="0" borderId="1" xfId="0" applyNumberFormat="1" applyFont="1" applyBorder="1" applyAlignment="1">
      <alignment horizontal="center" vertical="center"/>
    </xf>
    <xf numFmtId="0" fontId="39" fillId="8" borderId="4" xfId="0" applyFont="1" applyFill="1" applyBorder="1"/>
    <xf numFmtId="0" fontId="29" fillId="0" borderId="0" xfId="0" applyFont="1"/>
    <xf numFmtId="0" fontId="4" fillId="0" borderId="1" xfId="0" applyFont="1" applyBorder="1" applyAlignment="1">
      <alignment horizontal="center" vertical="center" wrapText="1"/>
    </xf>
    <xf numFmtId="0" fontId="4" fillId="0" borderId="3" xfId="0" applyFont="1" applyBorder="1" applyProtection="1">
      <protection locked="0"/>
    </xf>
    <xf numFmtId="3" fontId="4" fillId="0" borderId="19" xfId="0" applyNumberFormat="1" applyFont="1" applyBorder="1" applyAlignment="1" applyProtection="1">
      <alignment horizontal="center" vertical="center" wrapText="1"/>
      <protection locked="0"/>
    </xf>
    <xf numFmtId="3" fontId="4" fillId="0" borderId="19" xfId="0" applyNumberFormat="1" applyFont="1" applyBorder="1" applyAlignment="1">
      <alignment horizontal="center" vertical="center"/>
    </xf>
    <xf numFmtId="0" fontId="6" fillId="0" borderId="20" xfId="0" applyFont="1" applyBorder="1" applyProtection="1">
      <protection locked="0"/>
    </xf>
    <xf numFmtId="3" fontId="4" fillId="0" borderId="23" xfId="0" applyNumberFormat="1" applyFont="1" applyBorder="1" applyAlignment="1" applyProtection="1">
      <alignment horizontal="center" vertical="center" wrapText="1"/>
      <protection locked="0"/>
    </xf>
    <xf numFmtId="3" fontId="4" fillId="0" borderId="23" xfId="0" applyNumberFormat="1" applyFont="1" applyBorder="1" applyAlignment="1">
      <alignment horizontal="center" vertical="center"/>
    </xf>
    <xf numFmtId="3" fontId="4" fillId="0" borderId="21" xfId="0" applyNumberFormat="1" applyFont="1" applyBorder="1" applyAlignment="1" applyProtection="1">
      <alignment horizontal="center" vertical="center" wrapText="1"/>
      <protection locked="0"/>
    </xf>
    <xf numFmtId="0" fontId="4" fillId="0" borderId="24" xfId="0" applyFont="1" applyBorder="1" applyProtection="1">
      <protection locked="0"/>
    </xf>
    <xf numFmtId="3" fontId="4" fillId="0" borderId="24" xfId="0" applyNumberFormat="1" applyFont="1" applyBorder="1" applyAlignment="1" applyProtection="1">
      <alignment horizontal="center" vertical="center" wrapText="1"/>
      <protection locked="0"/>
    </xf>
    <xf numFmtId="0" fontId="4" fillId="0" borderId="4" xfId="0" applyFont="1" applyBorder="1" applyProtection="1">
      <protection locked="0"/>
    </xf>
    <xf numFmtId="3" fontId="4" fillId="0" borderId="4" xfId="0" applyNumberFormat="1" applyFont="1" applyBorder="1" applyAlignment="1" applyProtection="1">
      <alignment horizontal="center" vertical="center" wrapText="1"/>
      <protection locked="0"/>
    </xf>
    <xf numFmtId="3" fontId="4" fillId="0" borderId="4" xfId="0" applyNumberFormat="1" applyFont="1" applyBorder="1" applyAlignment="1">
      <alignment horizontal="center" vertical="center"/>
    </xf>
    <xf numFmtId="3" fontId="4" fillId="0" borderId="21" xfId="0" applyNumberFormat="1" applyFont="1" applyBorder="1" applyAlignment="1">
      <alignment horizontal="center" vertical="center"/>
    </xf>
    <xf numFmtId="3" fontId="4" fillId="0" borderId="3" xfId="0" applyNumberFormat="1" applyFont="1" applyBorder="1" applyAlignment="1">
      <alignment horizontal="center" vertical="center"/>
    </xf>
    <xf numFmtId="9" fontId="4" fillId="0" borderId="4" xfId="1" applyFont="1" applyFill="1" applyBorder="1" applyAlignment="1" applyProtection="1">
      <alignment horizontal="left"/>
      <protection locked="0"/>
    </xf>
    <xf numFmtId="0" fontId="16" fillId="0" borderId="1" xfId="0" applyFont="1" applyBorder="1" applyAlignment="1">
      <alignment horizontal="center"/>
    </xf>
    <xf numFmtId="165" fontId="16" fillId="0" borderId="1" xfId="1" applyNumberFormat="1" applyFont="1" applyBorder="1" applyAlignment="1">
      <alignment horizontal="center" vertical="center"/>
    </xf>
    <xf numFmtId="165" fontId="16" fillId="0" borderId="1" xfId="0" applyNumberFormat="1" applyFont="1" applyBorder="1" applyAlignment="1">
      <alignment horizontal="center" vertical="center"/>
    </xf>
    <xf numFmtId="0" fontId="41" fillId="0" borderId="0" xfId="0" applyFont="1"/>
    <xf numFmtId="0" fontId="2" fillId="5" borderId="3" xfId="0" applyFont="1" applyFill="1" applyBorder="1" applyAlignment="1">
      <alignment horizontal="center" vertical="center" wrapText="1"/>
    </xf>
    <xf numFmtId="0" fontId="38" fillId="0" borderId="0" xfId="0" applyFont="1"/>
    <xf numFmtId="0" fontId="27" fillId="7" borderId="1" xfId="0" applyFont="1" applyFill="1" applyBorder="1" applyAlignment="1">
      <alignment wrapText="1"/>
    </xf>
    <xf numFmtId="0" fontId="27" fillId="7" borderId="5" xfId="0" applyFont="1" applyFill="1" applyBorder="1"/>
    <xf numFmtId="0" fontId="8" fillId="0" borderId="16" xfId="0" quotePrefix="1" applyFont="1" applyBorder="1" applyAlignment="1">
      <alignment horizontal="right"/>
    </xf>
    <xf numFmtId="0" fontId="8" fillId="0" borderId="16" xfId="0" applyFont="1" applyBorder="1" applyAlignment="1">
      <alignment horizontal="right"/>
    </xf>
    <xf numFmtId="0" fontId="28" fillId="7" borderId="4" xfId="0" applyFont="1" applyFill="1" applyBorder="1" applyAlignment="1">
      <alignment wrapText="1"/>
    </xf>
    <xf numFmtId="0" fontId="28" fillId="7" borderId="16" xfId="0" applyFont="1" applyFill="1" applyBorder="1"/>
    <xf numFmtId="0" fontId="17" fillId="0" borderId="1" xfId="0" applyFont="1" applyBorder="1" applyAlignment="1">
      <alignment horizontal="center" vertical="center"/>
    </xf>
    <xf numFmtId="165" fontId="16" fillId="9" borderId="1" xfId="1" applyNumberFormat="1" applyFont="1" applyFill="1" applyBorder="1" applyAlignment="1">
      <alignment horizontal="center" vertical="center" wrapText="1"/>
    </xf>
    <xf numFmtId="4" fontId="8" fillId="0" borderId="19" xfId="0" applyNumberFormat="1" applyFont="1" applyBorder="1" applyAlignment="1">
      <alignment horizontal="right"/>
    </xf>
    <xf numFmtId="4" fontId="8" fillId="0" borderId="16" xfId="0" applyNumberFormat="1" applyFont="1" applyBorder="1" applyAlignment="1">
      <alignment horizontal="right"/>
    </xf>
    <xf numFmtId="4" fontId="8" fillId="0" borderId="15" xfId="0" applyNumberFormat="1" applyFont="1" applyBorder="1" applyAlignment="1">
      <alignment horizontal="right"/>
    </xf>
    <xf numFmtId="4" fontId="8" fillId="0" borderId="4" xfId="0" applyNumberFormat="1" applyFont="1" applyBorder="1" applyAlignment="1">
      <alignment horizontal="right"/>
    </xf>
    <xf numFmtId="4" fontId="15" fillId="0" borderId="16" xfId="0" applyNumberFormat="1" applyFont="1" applyBorder="1" applyAlignment="1">
      <alignment horizontal="right"/>
    </xf>
    <xf numFmtId="4" fontId="39" fillId="0" borderId="5" xfId="0" applyNumberFormat="1" applyFont="1" applyBorder="1"/>
    <xf numFmtId="4" fontId="39" fillId="0" borderId="16" xfId="0" applyNumberFormat="1" applyFont="1" applyBorder="1"/>
    <xf numFmtId="0" fontId="0" fillId="0" borderId="0" xfId="0" applyAlignment="1">
      <alignment horizontal="center" wrapText="1"/>
    </xf>
    <xf numFmtId="4" fontId="11" fillId="0" borderId="1" xfId="2" applyNumberFormat="1" applyFont="1" applyFill="1" applyBorder="1" applyAlignment="1">
      <alignment horizontal="center" vertical="center"/>
    </xf>
    <xf numFmtId="3" fontId="8" fillId="0" borderId="13" xfId="0" applyNumberFormat="1" applyFont="1" applyBorder="1" applyAlignment="1">
      <alignment horizontal="center" vertical="center"/>
    </xf>
    <xf numFmtId="3" fontId="8" fillId="0" borderId="12" xfId="0" applyNumberFormat="1" applyFont="1" applyBorder="1" applyAlignment="1">
      <alignment horizontal="center" vertical="center"/>
    </xf>
    <xf numFmtId="3" fontId="15" fillId="0" borderId="12" xfId="0" applyNumberFormat="1" applyFont="1" applyBorder="1" applyAlignment="1">
      <alignment horizontal="center" vertical="center"/>
    </xf>
    <xf numFmtId="10" fontId="8" fillId="0" borderId="5" xfId="0" applyNumberFormat="1" applyFont="1" applyBorder="1" applyAlignment="1">
      <alignment horizontal="center" vertical="center"/>
    </xf>
    <xf numFmtId="3" fontId="11" fillId="0" borderId="1" xfId="0" applyNumberFormat="1" applyFont="1" applyBorder="1" applyAlignment="1">
      <alignment horizontal="center"/>
    </xf>
    <xf numFmtId="3" fontId="11" fillId="0" borderId="13" xfId="0" applyNumberFormat="1" applyFont="1" applyBorder="1" applyAlignment="1">
      <alignment horizontal="center"/>
    </xf>
    <xf numFmtId="165" fontId="4" fillId="0" borderId="10" xfId="1" applyNumberFormat="1" applyFont="1" applyFill="1" applyBorder="1" applyAlignment="1">
      <alignment horizontal="center" vertical="center"/>
    </xf>
    <xf numFmtId="3" fontId="30" fillId="0" borderId="1" xfId="0" applyNumberFormat="1" applyFont="1" applyBorder="1" applyAlignment="1">
      <alignment horizontal="center" vertical="center"/>
    </xf>
    <xf numFmtId="3" fontId="30" fillId="0" borderId="4" xfId="0" applyNumberFormat="1" applyFont="1" applyBorder="1" applyAlignment="1">
      <alignment horizontal="center" vertical="center"/>
    </xf>
    <xf numFmtId="10" fontId="0" fillId="0" borderId="0" xfId="1" applyNumberFormat="1" applyFont="1" applyFill="1"/>
    <xf numFmtId="170" fontId="0" fillId="0" borderId="0" xfId="0" applyNumberFormat="1"/>
    <xf numFmtId="172" fontId="0" fillId="0" borderId="0" xfId="0" applyNumberFormat="1"/>
    <xf numFmtId="20" fontId="2" fillId="5" borderId="1" xfId="0" applyNumberFormat="1" applyFont="1" applyFill="1" applyBorder="1" applyAlignment="1">
      <alignment horizontal="center" vertical="center" wrapText="1"/>
    </xf>
    <xf numFmtId="0" fontId="44" fillId="0" borderId="0" xfId="0" applyFont="1"/>
    <xf numFmtId="0" fontId="6" fillId="0" borderId="0" xfId="0" applyFont="1"/>
    <xf numFmtId="0" fontId="31" fillId="0" borderId="0" xfId="0" applyFont="1" applyAlignment="1">
      <alignment horizontal="left"/>
    </xf>
    <xf numFmtId="2" fontId="4" fillId="0" borderId="0" xfId="0" applyNumberFormat="1" applyFont="1" applyAlignment="1">
      <alignment horizontal="center"/>
    </xf>
    <xf numFmtId="3" fontId="4" fillId="0" borderId="0" xfId="6" applyNumberFormat="1" applyFont="1" applyBorder="1" applyAlignment="1">
      <alignment horizontal="center"/>
    </xf>
    <xf numFmtId="9" fontId="4" fillId="0" borderId="0" xfId="1" applyFont="1" applyBorder="1" applyAlignment="1">
      <alignment horizontal="center"/>
    </xf>
    <xf numFmtId="4" fontId="4" fillId="0" borderId="0" xfId="0" applyNumberFormat="1" applyFont="1" applyAlignment="1">
      <alignment horizontal="center"/>
    </xf>
    <xf numFmtId="2" fontId="0" fillId="0" borderId="0" xfId="0" applyNumberFormat="1"/>
    <xf numFmtId="0" fontId="21" fillId="0" borderId="0" xfId="0" applyFont="1"/>
    <xf numFmtId="0" fontId="2"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3" fontId="14" fillId="0" borderId="1" xfId="0" applyNumberFormat="1" applyFont="1" applyBorder="1" applyAlignment="1">
      <alignment horizontal="center"/>
    </xf>
    <xf numFmtId="3" fontId="46" fillId="0" borderId="1" xfId="0" applyNumberFormat="1" applyFont="1" applyBorder="1" applyAlignment="1">
      <alignment horizontal="center" vertical="center"/>
    </xf>
    <xf numFmtId="0" fontId="13" fillId="0" borderId="1" xfId="0" applyFont="1" applyBorder="1" applyAlignment="1">
      <alignment horizontal="center"/>
    </xf>
    <xf numFmtId="3" fontId="13" fillId="0" borderId="1" xfId="0" applyNumberFormat="1" applyFont="1" applyBorder="1" applyAlignment="1">
      <alignment horizontal="center"/>
    </xf>
    <xf numFmtId="0" fontId="19" fillId="0" borderId="0" xfId="0" applyFont="1"/>
    <xf numFmtId="9" fontId="4" fillId="0" borderId="0" xfId="0" applyNumberFormat="1" applyFont="1"/>
    <xf numFmtId="3" fontId="4" fillId="0" borderId="0" xfId="0" applyNumberFormat="1" applyFont="1"/>
    <xf numFmtId="3" fontId="26" fillId="0" borderId="0" xfId="0" applyNumberFormat="1" applyFont="1" applyAlignment="1">
      <alignment horizontal="center"/>
    </xf>
    <xf numFmtId="3" fontId="30" fillId="0" borderId="15" xfId="0" applyNumberFormat="1" applyFont="1" applyBorder="1" applyAlignment="1">
      <alignment horizontal="center" vertical="center"/>
    </xf>
    <xf numFmtId="3" fontId="30" fillId="0" borderId="6" xfId="0" applyNumberFormat="1" applyFont="1" applyBorder="1" applyAlignment="1">
      <alignment horizontal="center" vertical="center"/>
    </xf>
    <xf numFmtId="0" fontId="27" fillId="6" borderId="1" xfId="0" applyFont="1" applyFill="1" applyBorder="1" applyAlignment="1">
      <alignment horizontal="center"/>
    </xf>
    <xf numFmtId="0" fontId="27" fillId="6" borderId="5" xfId="0" applyFont="1" applyFill="1" applyBorder="1" applyAlignment="1">
      <alignment horizontal="center"/>
    </xf>
    <xf numFmtId="0" fontId="4" fillId="0" borderId="19" xfId="0" applyFont="1" applyBorder="1" applyProtection="1">
      <protection locked="0"/>
    </xf>
    <xf numFmtId="3" fontId="6" fillId="0" borderId="1" xfId="0" applyNumberFormat="1" applyFont="1" applyBorder="1" applyAlignment="1">
      <alignment horizontal="center" vertical="center" wrapText="1"/>
    </xf>
    <xf numFmtId="17" fontId="4" fillId="0" borderId="1" xfId="0" applyNumberFormat="1" applyFont="1" applyBorder="1" applyAlignment="1" applyProtection="1">
      <alignment horizontal="center" wrapText="1"/>
      <protection locked="0"/>
    </xf>
    <xf numFmtId="164" fontId="4" fillId="0" borderId="1" xfId="4" applyFont="1" applyBorder="1" applyAlignment="1" applyProtection="1">
      <alignment horizontal="center" wrapText="1"/>
      <protection locked="0"/>
    </xf>
    <xf numFmtId="0" fontId="49" fillId="2" borderId="8" xfId="0" applyFont="1" applyFill="1" applyBorder="1" applyAlignment="1">
      <alignment horizontal="center" vertical="center" wrapText="1"/>
    </xf>
    <xf numFmtId="17" fontId="49" fillId="2" borderId="1" xfId="0" applyNumberFormat="1" applyFont="1" applyFill="1" applyBorder="1" applyAlignment="1">
      <alignment horizontal="center" vertical="center"/>
    </xf>
    <xf numFmtId="0" fontId="49" fillId="2" borderId="8" xfId="0" applyFont="1" applyFill="1" applyBorder="1" applyAlignment="1">
      <alignment horizontal="center" vertical="center"/>
    </xf>
    <xf numFmtId="17" fontId="49" fillId="2" borderId="1" xfId="0" applyNumberFormat="1" applyFont="1" applyFill="1" applyBorder="1" applyAlignment="1">
      <alignment horizontal="center" vertical="center" wrapText="1"/>
    </xf>
    <xf numFmtId="0" fontId="8" fillId="0" borderId="4" xfId="0" applyFont="1" applyBorder="1" applyAlignment="1">
      <alignment wrapText="1"/>
    </xf>
    <xf numFmtId="3" fontId="8" fillId="0" borderId="16" xfId="0" applyNumberFormat="1" applyFont="1" applyBorder="1"/>
    <xf numFmtId="17" fontId="2" fillId="5" borderId="1" xfId="0" applyNumberFormat="1" applyFont="1" applyFill="1" applyBorder="1" applyAlignment="1" applyProtection="1">
      <alignment horizontal="center"/>
      <protection locked="0"/>
    </xf>
    <xf numFmtId="0" fontId="27" fillId="2" borderId="4" xfId="0" applyFont="1" applyFill="1" applyBorder="1" applyAlignment="1">
      <alignment horizontal="center" vertical="center"/>
    </xf>
    <xf numFmtId="0" fontId="27" fillId="2" borderId="16" xfId="0" applyFont="1" applyFill="1" applyBorder="1" applyAlignment="1">
      <alignment horizontal="center" vertical="center"/>
    </xf>
    <xf numFmtId="0" fontId="27" fillId="7" borderId="16" xfId="0" applyFont="1" applyFill="1" applyBorder="1" applyAlignment="1">
      <alignment horizontal="center" vertical="center"/>
    </xf>
    <xf numFmtId="0" fontId="49" fillId="2" borderId="1" xfId="0" applyFont="1" applyFill="1" applyBorder="1" applyAlignment="1">
      <alignment horizontal="center" vertical="center"/>
    </xf>
    <xf numFmtId="0" fontId="2" fillId="5" borderId="1" xfId="0" applyFont="1" applyFill="1" applyBorder="1" applyAlignment="1">
      <alignment horizontal="center"/>
    </xf>
    <xf numFmtId="0" fontId="2" fillId="5" borderId="1" xfId="0" applyFont="1" applyFill="1" applyBorder="1" applyAlignment="1">
      <alignment horizontal="center" vertical="center"/>
    </xf>
    <xf numFmtId="43" fontId="2" fillId="5" borderId="1" xfId="2" applyFont="1" applyFill="1" applyBorder="1" applyAlignment="1">
      <alignment horizontal="center" vertical="center"/>
    </xf>
    <xf numFmtId="0" fontId="11" fillId="0" borderId="0" xfId="0" applyFont="1" applyProtection="1">
      <protection locked="0"/>
    </xf>
    <xf numFmtId="0" fontId="4" fillId="3" borderId="0" xfId="0" applyFont="1" applyFill="1"/>
    <xf numFmtId="0" fontId="2" fillId="5" borderId="0" xfId="0" applyFont="1" applyFill="1" applyAlignment="1">
      <alignment horizontal="center"/>
    </xf>
    <xf numFmtId="1" fontId="2" fillId="5" borderId="1" xfId="0" applyNumberFormat="1" applyFont="1" applyFill="1" applyBorder="1" applyAlignment="1">
      <alignment horizontal="center"/>
    </xf>
    <xf numFmtId="0" fontId="1" fillId="0" borderId="0" xfId="0" applyFont="1"/>
    <xf numFmtId="3" fontId="8" fillId="0" borderId="2" xfId="0" applyNumberFormat="1" applyFont="1" applyBorder="1" applyAlignment="1">
      <alignment horizontal="center" vertical="center"/>
    </xf>
    <xf numFmtId="0" fontId="8" fillId="0" borderId="21" xfId="0" applyFont="1" applyBorder="1"/>
    <xf numFmtId="3" fontId="8" fillId="0" borderId="21" xfId="0" applyNumberFormat="1" applyFont="1" applyBorder="1"/>
    <xf numFmtId="3" fontId="39" fillId="0" borderId="5" xfId="0" applyNumberFormat="1" applyFont="1" applyBorder="1"/>
    <xf numFmtId="0" fontId="8" fillId="0" borderId="33" xfId="0" applyFont="1" applyBorder="1"/>
    <xf numFmtId="3" fontId="8" fillId="0" borderId="33" xfId="0" applyNumberFormat="1" applyFont="1" applyBorder="1"/>
    <xf numFmtId="3" fontId="39" fillId="0" borderId="16" xfId="0" applyNumberFormat="1" applyFont="1" applyBorder="1"/>
    <xf numFmtId="0" fontId="10" fillId="5" borderId="15" xfId="0" applyFont="1" applyFill="1" applyBorder="1" applyAlignment="1">
      <alignment horizontal="center" vertical="center"/>
    </xf>
    <xf numFmtId="0" fontId="4" fillId="0" borderId="15" xfId="0" applyFont="1" applyBorder="1" applyAlignment="1">
      <alignment horizontal="center" vertical="center"/>
    </xf>
    <xf numFmtId="3" fontId="4" fillId="0" borderId="15" xfId="2" applyNumberFormat="1" applyFont="1" applyBorder="1" applyAlignment="1">
      <alignment horizontal="center" vertical="center"/>
    </xf>
    <xf numFmtId="3" fontId="16" fillId="0" borderId="15" xfId="0" applyNumberFormat="1" applyFont="1" applyBorder="1" applyAlignment="1">
      <alignment horizontal="center"/>
    </xf>
    <xf numFmtId="3" fontId="1" fillId="0" borderId="0" xfId="0" applyNumberFormat="1" applyFont="1"/>
    <xf numFmtId="10" fontId="1" fillId="0" borderId="0" xfId="1" applyNumberFormat="1" applyFont="1"/>
    <xf numFmtId="3" fontId="38" fillId="0" borderId="0" xfId="0" applyNumberFormat="1" applyFont="1" applyAlignment="1">
      <alignment horizontal="left" vertical="center"/>
    </xf>
    <xf numFmtId="0" fontId="16" fillId="0" borderId="1" xfId="0" applyFont="1" applyBorder="1" applyAlignment="1">
      <alignment horizontal="center" vertical="center"/>
    </xf>
    <xf numFmtId="10" fontId="16" fillId="0" borderId="1" xfId="0" applyNumberFormat="1" applyFont="1"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26"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4" xfId="0" applyFont="1" applyBorder="1" applyAlignment="1">
      <alignment horizontal="center" vertical="center"/>
    </xf>
    <xf numFmtId="0" fontId="16" fillId="0" borderId="16" xfId="0" applyFont="1" applyBorder="1" applyAlignment="1">
      <alignment horizontal="center" vertical="center"/>
    </xf>
    <xf numFmtId="10" fontId="16" fillId="0" borderId="16" xfId="0" applyNumberFormat="1" applyFont="1" applyBorder="1" applyAlignment="1">
      <alignment horizontal="center" vertical="center"/>
    </xf>
    <xf numFmtId="0" fontId="16" fillId="0" borderId="15" xfId="0" applyFont="1" applyBorder="1" applyAlignment="1">
      <alignment horizontal="center" vertical="center" wrapText="1"/>
    </xf>
    <xf numFmtId="10" fontId="16" fillId="0" borderId="29" xfId="0" applyNumberFormat="1" applyFont="1" applyBorder="1" applyAlignment="1">
      <alignment horizontal="center" vertical="center" wrapText="1"/>
    </xf>
    <xf numFmtId="10" fontId="16" fillId="0" borderId="1" xfId="0" applyNumberFormat="1" applyFont="1" applyBorder="1" applyAlignment="1">
      <alignment horizontal="center" vertical="center" wrapText="1"/>
    </xf>
    <xf numFmtId="10" fontId="16" fillId="0" borderId="31" xfId="0" applyNumberFormat="1" applyFont="1" applyBorder="1" applyAlignment="1">
      <alignment horizontal="center" vertical="center" wrapText="1"/>
    </xf>
    <xf numFmtId="10" fontId="16" fillId="0" borderId="25" xfId="0" applyNumberFormat="1" applyFont="1" applyBorder="1" applyAlignment="1">
      <alignment horizontal="center" vertical="center" wrapText="1"/>
    </xf>
    <xf numFmtId="10" fontId="16" fillId="0" borderId="27" xfId="0" applyNumberFormat="1" applyFont="1" applyBorder="1" applyAlignment="1">
      <alignment horizontal="center" vertical="center" wrapText="1"/>
    </xf>
    <xf numFmtId="10" fontId="16" fillId="0" borderId="32" xfId="0" applyNumberFormat="1" applyFont="1" applyBorder="1" applyAlignment="1">
      <alignment horizontal="center" vertical="center" wrapText="1"/>
    </xf>
    <xf numFmtId="0" fontId="28" fillId="6" borderId="5" xfId="0" applyFont="1" applyFill="1" applyBorder="1"/>
    <xf numFmtId="0" fontId="28" fillId="6" borderId="6" xfId="0" applyFont="1" applyFill="1" applyBorder="1"/>
    <xf numFmtId="0" fontId="28" fillId="6" borderId="11" xfId="0" applyFont="1" applyFill="1" applyBorder="1"/>
    <xf numFmtId="0" fontId="28" fillId="6" borderId="1" xfId="0" applyFont="1" applyFill="1" applyBorder="1"/>
    <xf numFmtId="0" fontId="50" fillId="0" borderId="4" xfId="0" applyFont="1" applyBorder="1"/>
    <xf numFmtId="0" fontId="8" fillId="0" borderId="5" xfId="0" applyFont="1" applyBorder="1"/>
    <xf numFmtId="3" fontId="15" fillId="0" borderId="5" xfId="0" applyNumberFormat="1" applyFont="1" applyBorder="1"/>
    <xf numFmtId="0" fontId="50" fillId="0" borderId="6" xfId="0" applyFont="1" applyBorder="1"/>
    <xf numFmtId="0" fontId="8" fillId="0" borderId="0" xfId="0" applyFont="1"/>
    <xf numFmtId="0" fontId="15" fillId="0" borderId="0" xfId="0" applyFont="1"/>
    <xf numFmtId="0" fontId="15" fillId="0" borderId="16" xfId="0" applyFont="1" applyBorder="1"/>
    <xf numFmtId="0" fontId="8" fillId="0" borderId="8" xfId="0" applyFont="1" applyBorder="1"/>
    <xf numFmtId="0" fontId="8" fillId="0" borderId="2" xfId="0" applyFont="1" applyBorder="1"/>
    <xf numFmtId="0" fontId="8" fillId="0" borderId="15" xfId="0" applyFont="1" applyBorder="1"/>
    <xf numFmtId="3" fontId="15" fillId="0" borderId="16" xfId="0" applyNumberFormat="1" applyFont="1" applyBorder="1"/>
    <xf numFmtId="0" fontId="8" fillId="0" borderId="22" xfId="0" applyFont="1" applyBorder="1"/>
    <xf numFmtId="0" fontId="8" fillId="0" borderId="14" xfId="0" applyFont="1" applyBorder="1"/>
    <xf numFmtId="0" fontId="50" fillId="0" borderId="8" xfId="0" applyFont="1" applyBorder="1"/>
    <xf numFmtId="0" fontId="8" fillId="0" borderId="6" xfId="0" applyFont="1" applyBorder="1"/>
    <xf numFmtId="0" fontId="8" fillId="0" borderId="3" xfId="0" applyFont="1" applyBorder="1"/>
    <xf numFmtId="0" fontId="8" fillId="0" borderId="34" xfId="0" applyFont="1" applyBorder="1"/>
    <xf numFmtId="0" fontId="15" fillId="0" borderId="22" xfId="0" applyFont="1" applyBorder="1"/>
    <xf numFmtId="0" fontId="15" fillId="0" borderId="21" xfId="0" applyFont="1" applyBorder="1"/>
    <xf numFmtId="0" fontId="15" fillId="0" borderId="33" xfId="0" applyFont="1" applyBorder="1"/>
    <xf numFmtId="0" fontId="15" fillId="0" borderId="19" xfId="0" applyFont="1" applyBorder="1"/>
    <xf numFmtId="3" fontId="15" fillId="0" borderId="19" xfId="0" applyNumberFormat="1" applyFont="1" applyBorder="1"/>
    <xf numFmtId="0" fontId="50" fillId="0" borderId="0" xfId="0" applyFont="1"/>
    <xf numFmtId="0" fontId="15" fillId="0" borderId="14" xfId="0" applyFont="1" applyBorder="1"/>
    <xf numFmtId="0" fontId="15" fillId="0" borderId="2" xfId="0" applyFont="1" applyBorder="1"/>
    <xf numFmtId="10" fontId="15" fillId="0" borderId="1" xfId="0" applyNumberFormat="1" applyFont="1" applyBorder="1"/>
    <xf numFmtId="3" fontId="50" fillId="0" borderId="1" xfId="0" applyNumberFormat="1" applyFont="1" applyBorder="1" applyAlignment="1">
      <alignment wrapText="1"/>
    </xf>
    <xf numFmtId="0" fontId="8" fillId="0" borderId="5" xfId="0" applyFont="1" applyBorder="1" applyAlignment="1">
      <alignment wrapText="1"/>
    </xf>
    <xf numFmtId="0" fontId="8" fillId="0" borderId="19" xfId="0" applyFont="1" applyBorder="1" applyAlignment="1">
      <alignment wrapText="1"/>
    </xf>
    <xf numFmtId="3" fontId="8" fillId="0" borderId="19" xfId="0" applyNumberFormat="1" applyFont="1" applyBorder="1" applyAlignment="1">
      <alignment wrapText="1"/>
    </xf>
    <xf numFmtId="0" fontId="8" fillId="0" borderId="33" xfId="0" applyFont="1" applyBorder="1" applyAlignment="1">
      <alignment wrapText="1"/>
    </xf>
    <xf numFmtId="0" fontId="8" fillId="0" borderId="35" xfId="0" applyFont="1" applyBorder="1" applyAlignment="1">
      <alignment wrapText="1"/>
    </xf>
    <xf numFmtId="0" fontId="8" fillId="0" borderId="21" xfId="0" applyFont="1" applyBorder="1" applyAlignment="1">
      <alignment wrapText="1"/>
    </xf>
    <xf numFmtId="0" fontId="8" fillId="0" borderId="1" xfId="0" applyFont="1" applyBorder="1" applyAlignment="1">
      <alignment wrapText="1"/>
    </xf>
    <xf numFmtId="3" fontId="8" fillId="0" borderId="4" xfId="0" applyNumberFormat="1" applyFont="1" applyBorder="1" applyAlignment="1">
      <alignment wrapText="1"/>
    </xf>
    <xf numFmtId="3" fontId="8" fillId="0" borderId="3" xfId="0" applyNumberFormat="1" applyFont="1" applyBorder="1" applyAlignment="1">
      <alignment wrapText="1"/>
    </xf>
    <xf numFmtId="9" fontId="8" fillId="4" borderId="1" xfId="0" applyNumberFormat="1" applyFont="1" applyFill="1" applyBorder="1" applyAlignment="1">
      <alignment horizontal="center" vertical="center"/>
    </xf>
    <xf numFmtId="9" fontId="8" fillId="0" borderId="1" xfId="0" applyNumberFormat="1" applyFont="1" applyBorder="1" applyAlignment="1">
      <alignment horizontal="center" vertical="center"/>
    </xf>
    <xf numFmtId="173" fontId="8" fillId="0" borderId="9" xfId="1" applyNumberFormat="1" applyFont="1" applyBorder="1" applyAlignment="1">
      <alignment horizontal="center" vertical="center"/>
    </xf>
    <xf numFmtId="0" fontId="19" fillId="0" borderId="10" xfId="0" applyFont="1" applyBorder="1" applyAlignment="1">
      <alignment horizontal="left" vertical="top" wrapText="1"/>
    </xf>
    <xf numFmtId="0" fontId="40" fillId="0" borderId="10" xfId="0" applyFont="1" applyBorder="1" applyAlignment="1">
      <alignment horizontal="left" wrapText="1"/>
    </xf>
    <xf numFmtId="0" fontId="49" fillId="2" borderId="3" xfId="0" applyFont="1" applyFill="1" applyBorder="1" applyAlignment="1">
      <alignment horizontal="center" vertical="center"/>
    </xf>
    <xf numFmtId="0" fontId="49" fillId="2" borderId="4" xfId="0" applyFont="1" applyFill="1" applyBorder="1" applyAlignment="1">
      <alignment horizontal="center" vertical="center"/>
    </xf>
    <xf numFmtId="0" fontId="38" fillId="0" borderId="0" xfId="0" applyFont="1" applyAlignment="1" applyProtection="1">
      <alignment horizontal="left" wrapText="1"/>
      <protection locked="0"/>
    </xf>
    <xf numFmtId="0" fontId="19" fillId="0" borderId="0" xfId="0" applyFont="1" applyAlignment="1" applyProtection="1">
      <alignment horizontal="left" wrapText="1"/>
      <protection locked="0"/>
    </xf>
    <xf numFmtId="0" fontId="43" fillId="0" borderId="0" xfId="0" applyFont="1" applyAlignment="1" applyProtection="1">
      <alignment horizontal="left" wrapText="1"/>
      <protection locked="0"/>
    </xf>
    <xf numFmtId="0" fontId="48" fillId="0" borderId="0" xfId="0" applyFont="1" applyAlignment="1">
      <alignment wrapText="1"/>
    </xf>
    <xf numFmtId="0" fontId="27" fillId="2" borderId="2" xfId="0" applyFont="1" applyFill="1" applyBorder="1" applyAlignment="1">
      <alignment horizontal="center" vertical="center"/>
    </xf>
    <xf numFmtId="0" fontId="27" fillId="7" borderId="3" xfId="0" applyFont="1" applyFill="1" applyBorder="1" applyAlignment="1">
      <alignment horizontal="center" vertical="center" wrapText="1"/>
    </xf>
    <xf numFmtId="0" fontId="27" fillId="7" borderId="17" xfId="0" applyFont="1" applyFill="1" applyBorder="1" applyAlignment="1">
      <alignment horizontal="center" vertical="center" wrapText="1"/>
    </xf>
    <xf numFmtId="0" fontId="27" fillId="7" borderId="2" xfId="0" applyFont="1" applyFill="1" applyBorder="1" applyAlignment="1">
      <alignment horizontal="center" vertical="center"/>
    </xf>
    <xf numFmtId="0" fontId="27" fillId="7" borderId="18" xfId="0" applyFont="1" applyFill="1" applyBorder="1" applyAlignment="1">
      <alignment horizontal="center" vertical="center"/>
    </xf>
    <xf numFmtId="0" fontId="27" fillId="7" borderId="2" xfId="0" applyFont="1" applyFill="1" applyBorder="1" applyAlignment="1">
      <alignment horizontal="center" vertical="center" wrapText="1"/>
    </xf>
    <xf numFmtId="0" fontId="27" fillId="7" borderId="18" xfId="0" applyFont="1" applyFill="1" applyBorder="1" applyAlignment="1">
      <alignment horizontal="center" vertical="center" wrapText="1"/>
    </xf>
    <xf numFmtId="0" fontId="27" fillId="2" borderId="6" xfId="0" applyFont="1" applyFill="1" applyBorder="1" applyAlignment="1">
      <alignment horizontal="center" vertical="center"/>
    </xf>
    <xf numFmtId="0" fontId="27" fillId="2" borderId="18" xfId="0" applyFont="1" applyFill="1" applyBorder="1" applyAlignment="1">
      <alignment horizontal="center" vertical="center"/>
    </xf>
    <xf numFmtId="0" fontId="49" fillId="2" borderId="6" xfId="0" applyFont="1" applyFill="1" applyBorder="1" applyAlignment="1">
      <alignment horizontal="center" vertical="center"/>
    </xf>
    <xf numFmtId="0" fontId="49" fillId="2" borderId="5" xfId="0" applyFont="1" applyFill="1" applyBorder="1" applyAlignment="1">
      <alignment horizontal="center" vertical="center"/>
    </xf>
    <xf numFmtId="0" fontId="49" fillId="2" borderId="1" xfId="0" applyFont="1" applyFill="1" applyBorder="1" applyAlignment="1">
      <alignment horizontal="center" vertical="center" wrapText="1"/>
    </xf>
    <xf numFmtId="0" fontId="49" fillId="2" borderId="1" xfId="0" applyFont="1" applyFill="1" applyBorder="1" applyAlignment="1">
      <alignment horizontal="center" vertical="center"/>
    </xf>
    <xf numFmtId="0" fontId="19" fillId="0" borderId="0" xfId="0" applyFont="1" applyAlignment="1" applyProtection="1">
      <alignment horizontal="left" vertical="top" wrapText="1"/>
      <protection locked="0"/>
    </xf>
    <xf numFmtId="0" fontId="2" fillId="5" borderId="6" xfId="0" applyFont="1" applyFill="1" applyBorder="1" applyAlignment="1" applyProtection="1">
      <alignment horizontal="center" vertical="center" wrapText="1"/>
      <protection locked="0"/>
    </xf>
    <xf numFmtId="0" fontId="2" fillId="5" borderId="2" xfId="0" applyFont="1" applyFill="1" applyBorder="1" applyAlignment="1" applyProtection="1">
      <alignment horizontal="center" vertical="center" wrapText="1"/>
      <protection locked="0"/>
    </xf>
    <xf numFmtId="0" fontId="2" fillId="5" borderId="5" xfId="0" applyFont="1" applyFill="1" applyBorder="1" applyAlignment="1" applyProtection="1">
      <alignment horizontal="center" vertical="center" wrapText="1"/>
      <protection locked="0"/>
    </xf>
    <xf numFmtId="0" fontId="43" fillId="0" borderId="0" xfId="0" applyFont="1" applyAlignment="1">
      <alignment horizontal="left" vertical="top" wrapText="1"/>
    </xf>
  </cellXfs>
  <cellStyles count="7">
    <cellStyle name="Hipervínculo" xfId="3" builtinId="8"/>
    <cellStyle name="Hyperlink" xfId="5" xr:uid="{00000000-000B-0000-0000-000008000000}"/>
    <cellStyle name="Millares [0]" xfId="4" builtinId="6"/>
    <cellStyle name="Millares 2" xfId="2" xr:uid="{4295D5BC-4B75-4FCC-A8CC-8482D8252374}"/>
    <cellStyle name="Moneda [0]" xfId="6" builtinId="7"/>
    <cellStyle name="Normal" xfId="0" builtinId="0"/>
    <cellStyle name="Porcentaje" xfId="1" builtinId="5"/>
  </cellStyles>
  <dxfs count="17">
    <dxf>
      <fill>
        <patternFill>
          <bgColor theme="5" tint="0.79998168889431442"/>
        </patternFill>
      </fill>
    </dxf>
    <dxf>
      <fill>
        <patternFill>
          <bgColor theme="6"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79998168889431442"/>
        </patternFill>
      </fill>
    </dxf>
    <dxf>
      <fill>
        <patternFill>
          <bgColor theme="5" tint="0.79998168889431442"/>
        </patternFill>
      </fill>
    </dxf>
  </dxfs>
  <tableStyles count="1" defaultTableStyle="TableStyleMedium2" defaultPivotStyle="PivotStyleLight16">
    <tableStyle name="Invisible" pivot="0" table="0" count="0" xr9:uid="{FF1A27AA-3B88-4E26-9730-2D13D06BCDFB}"/>
  </tableStyles>
  <colors>
    <mruColors>
      <color rgb="FFDE1731"/>
      <color rgb="FFFF00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7.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externalLink" Target="externalLinks/externalLink5.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v>Evolución de Beneficiados con Dale QR!</c:v>
          </c:tx>
          <c:spPr>
            <a:ln w="28575" cap="rnd">
              <a:solidFill>
                <a:srgbClr val="C00000"/>
              </a:solidFill>
              <a:round/>
            </a:ln>
            <a:effectLst/>
          </c:spPr>
          <c:marker>
            <c:symbol val="circle"/>
            <c:size val="5"/>
            <c:spPr>
              <a:solidFill>
                <a:schemeClr val="accent1"/>
              </a:solidFill>
              <a:ln w="9525">
                <a:solidFill>
                  <a:schemeClr val="accent1"/>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'A6'!$B$5:$B$16</c:f>
              <c:numCache>
                <c:formatCode>mmm\-yy</c:formatCode>
                <c:ptCount val="12"/>
                <c:pt idx="0">
                  <c:v>45658</c:v>
                </c:pt>
                <c:pt idx="1">
                  <c:v>45689</c:v>
                </c:pt>
                <c:pt idx="2">
                  <c:v>45717</c:v>
                </c:pt>
                <c:pt idx="3">
                  <c:v>45748</c:v>
                </c:pt>
                <c:pt idx="4">
                  <c:v>45778</c:v>
                </c:pt>
                <c:pt idx="5">
                  <c:v>45809</c:v>
                </c:pt>
                <c:pt idx="6">
                  <c:v>45839</c:v>
                </c:pt>
                <c:pt idx="7">
                  <c:v>45870</c:v>
                </c:pt>
                <c:pt idx="8">
                  <c:v>45901</c:v>
                </c:pt>
                <c:pt idx="9">
                  <c:v>45931</c:v>
                </c:pt>
                <c:pt idx="10">
                  <c:v>45962</c:v>
                </c:pt>
                <c:pt idx="11">
                  <c:v>45992</c:v>
                </c:pt>
              </c:numCache>
            </c:numRef>
          </c:cat>
          <c:val>
            <c:numRef>
              <c:f>'A6'!$C$5:$C$16</c:f>
              <c:numCache>
                <c:formatCode>_ * #,##0_ ;_ * \-#,##0_ ;_ * "-"_ ;_ @_ </c:formatCode>
                <c:ptCount val="12"/>
                <c:pt idx="0">
                  <c:v>23862</c:v>
                </c:pt>
                <c:pt idx="1">
                  <c:v>28322</c:v>
                </c:pt>
                <c:pt idx="2">
                  <c:v>43365</c:v>
                </c:pt>
                <c:pt idx="3">
                  <c:v>52009</c:v>
                </c:pt>
                <c:pt idx="4">
                  <c:v>58812</c:v>
                </c:pt>
                <c:pt idx="5">
                  <c:v>63811</c:v>
                </c:pt>
                <c:pt idx="6">
                  <c:v>73497</c:v>
                </c:pt>
                <c:pt idx="7">
                  <c:v>79442</c:v>
                </c:pt>
                <c:pt idx="8">
                  <c:v>82647</c:v>
                </c:pt>
                <c:pt idx="9">
                  <c:v>93465</c:v>
                </c:pt>
                <c:pt idx="10">
                  <c:v>97282</c:v>
                </c:pt>
                <c:pt idx="11">
                  <c:v>102226</c:v>
                </c:pt>
              </c:numCache>
            </c:numRef>
          </c:val>
          <c:smooth val="0"/>
          <c:extLst>
            <c:ext xmlns:c16="http://schemas.microsoft.com/office/drawing/2014/chart" uri="{C3380CC4-5D6E-409C-BE32-E72D297353CC}">
              <c16:uniqueId val="{00000001-1203-48B4-A2F6-21858A1D3F71}"/>
            </c:ext>
          </c:extLst>
        </c:ser>
        <c:dLbls>
          <c:dLblPos val="t"/>
          <c:showLegendKey val="0"/>
          <c:showVal val="1"/>
          <c:showCatName val="0"/>
          <c:showSerName val="0"/>
          <c:showPercent val="0"/>
          <c:showBubbleSize val="0"/>
        </c:dLbls>
        <c:marker val="1"/>
        <c:smooth val="0"/>
        <c:axId val="1966832112"/>
        <c:axId val="1957720624"/>
      </c:lineChart>
      <c:dateAx>
        <c:axId val="1966832112"/>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957720624"/>
        <c:crosses val="autoZero"/>
        <c:auto val="1"/>
        <c:lblOffset val="100"/>
        <c:baseTimeUnit val="months"/>
      </c:dateAx>
      <c:valAx>
        <c:axId val="1957720624"/>
        <c:scaling>
          <c:orientation val="minMax"/>
        </c:scaling>
        <c:delete val="0"/>
        <c:axPos val="l"/>
        <c:majorGridlines>
          <c:spPr>
            <a:ln w="9525" cap="flat" cmpd="sng" algn="ctr">
              <a:solidFill>
                <a:schemeClr val="tx1">
                  <a:lumMod val="15000"/>
                  <a:lumOff val="85000"/>
                </a:schemeClr>
              </a:solidFill>
              <a:round/>
            </a:ln>
            <a:effectLst/>
          </c:spPr>
        </c:majorGridlines>
        <c:numFmt formatCode="_ * #,##0_ ;_ * \-#,##0_ ;_ * &quot;-&quot;_ ;_ @_ "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966832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35870516185475"/>
          <c:y val="0.11152777777777778"/>
          <c:w val="0.87753018372703417"/>
          <c:h val="0.61498432487605714"/>
        </c:manualLayout>
      </c:layout>
      <c:barChart>
        <c:barDir val="col"/>
        <c:grouping val="clustered"/>
        <c:varyColors val="0"/>
        <c:ser>
          <c:idx val="0"/>
          <c:order val="0"/>
          <c:tx>
            <c:v>2017</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'A24'!$B$4:$B$7</c15:sqref>
                  </c15:fullRef>
                </c:ext>
              </c:extLst>
              <c:f>'A24'!$B$5:$B$7</c:f>
              <c:strCache>
                <c:ptCount val="3"/>
                <c:pt idx="0">
                  <c:v>Año</c:v>
                </c:pt>
                <c:pt idx="1">
                  <c:v>2007</c:v>
                </c:pt>
                <c:pt idx="2">
                  <c:v>2008</c:v>
                </c:pt>
              </c:strCache>
            </c:strRef>
          </c:cat>
          <c:val>
            <c:numRef>
              <c:extLst>
                <c:ext xmlns:c15="http://schemas.microsoft.com/office/drawing/2012/chart" uri="{02D57815-91ED-43cb-92C2-25804820EDAC}">
                  <c15:fullRef>
                    <c15:sqref>'A24'!$C$4:$C$7</c15:sqref>
                  </c15:fullRef>
                </c:ext>
              </c:extLst>
              <c:f>'A24'!$C$5:$C$7</c:f>
              <c:numCache>
                <c:formatCode>0</c:formatCode>
                <c:ptCount val="3"/>
                <c:pt idx="0">
                  <c:v>0</c:v>
                </c:pt>
                <c:pt idx="2" formatCode="0.0%">
                  <c:v>0.126</c:v>
                </c:pt>
              </c:numCache>
            </c:numRef>
          </c:val>
          <c:extLst>
            <c:ext xmlns:c16="http://schemas.microsoft.com/office/drawing/2014/chart" uri="{C3380CC4-5D6E-409C-BE32-E72D297353CC}">
              <c16:uniqueId val="{00000009-4C44-4CFF-B49C-6437DEAD44A5}"/>
            </c:ext>
          </c:extLst>
        </c:ser>
        <c:ser>
          <c:idx val="1"/>
          <c:order val="1"/>
          <c:tx>
            <c:v>2018</c:v>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'A24'!$B$4:$B$7</c15:sqref>
                  </c15:fullRef>
                </c:ext>
              </c:extLst>
              <c:f>'A24'!$B$5:$B$7</c:f>
              <c:strCache>
                <c:ptCount val="3"/>
                <c:pt idx="0">
                  <c:v>Año</c:v>
                </c:pt>
                <c:pt idx="1">
                  <c:v>2007</c:v>
                </c:pt>
                <c:pt idx="2">
                  <c:v>2008</c:v>
                </c:pt>
              </c:strCache>
            </c:strRef>
          </c:cat>
          <c:val>
            <c:numRef>
              <c:extLst>
                <c:ext xmlns:c15="http://schemas.microsoft.com/office/drawing/2012/chart" uri="{02D57815-91ED-43cb-92C2-25804820EDAC}">
                  <c15:fullRef>
                    <c15:sqref>'A24'!$D$4:$D$7</c15:sqref>
                  </c15:fullRef>
                </c:ext>
              </c:extLst>
              <c:f>'A24'!$D$5:$D$7</c:f>
              <c:numCache>
                <c:formatCode>0</c:formatCode>
                <c:ptCount val="3"/>
                <c:pt idx="0">
                  <c:v>0</c:v>
                </c:pt>
                <c:pt idx="2" formatCode="0.0%">
                  <c:v>0.125</c:v>
                </c:pt>
              </c:numCache>
            </c:numRef>
          </c:val>
          <c:extLst>
            <c:ext xmlns:c16="http://schemas.microsoft.com/office/drawing/2014/chart" uri="{C3380CC4-5D6E-409C-BE32-E72D297353CC}">
              <c16:uniqueId val="{0000000B-4C44-4CFF-B49C-6437DEAD44A5}"/>
            </c:ext>
          </c:extLst>
        </c:ser>
        <c:ser>
          <c:idx val="2"/>
          <c:order val="2"/>
          <c:tx>
            <c:v>2019</c:v>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'A24'!$B$4:$B$7</c15:sqref>
                  </c15:fullRef>
                </c:ext>
              </c:extLst>
              <c:f>'A24'!$B$5:$B$7</c:f>
              <c:strCache>
                <c:ptCount val="3"/>
                <c:pt idx="0">
                  <c:v>Año</c:v>
                </c:pt>
                <c:pt idx="1">
                  <c:v>2007</c:v>
                </c:pt>
                <c:pt idx="2">
                  <c:v>2008</c:v>
                </c:pt>
              </c:strCache>
            </c:strRef>
          </c:cat>
          <c:val>
            <c:numRef>
              <c:extLst>
                <c:ext xmlns:c15="http://schemas.microsoft.com/office/drawing/2012/chart" uri="{02D57815-91ED-43cb-92C2-25804820EDAC}">
                  <c15:fullRef>
                    <c15:sqref>'A24'!$E$4:$E$7</c15:sqref>
                  </c15:fullRef>
                </c:ext>
              </c:extLst>
              <c:f>'A24'!$E$5:$E$7</c:f>
              <c:numCache>
                <c:formatCode>0</c:formatCode>
                <c:ptCount val="3"/>
                <c:pt idx="0">
                  <c:v>0</c:v>
                </c:pt>
                <c:pt idx="2" formatCode="0.0%">
                  <c:v>0.122</c:v>
                </c:pt>
              </c:numCache>
            </c:numRef>
          </c:val>
          <c:extLst>
            <c:ext xmlns:c16="http://schemas.microsoft.com/office/drawing/2014/chart" uri="{C3380CC4-5D6E-409C-BE32-E72D297353CC}">
              <c16:uniqueId val="{0000000D-4C44-4CFF-B49C-6437DEAD44A5}"/>
            </c:ext>
          </c:extLst>
        </c:ser>
        <c:ser>
          <c:idx val="3"/>
          <c:order val="3"/>
          <c:tx>
            <c:v>2020</c:v>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'A24'!$B$4:$B$7</c15:sqref>
                  </c15:fullRef>
                </c:ext>
              </c:extLst>
              <c:f>'A24'!$B$5:$B$7</c:f>
              <c:strCache>
                <c:ptCount val="3"/>
                <c:pt idx="0">
                  <c:v>Año</c:v>
                </c:pt>
                <c:pt idx="1">
                  <c:v>2007</c:v>
                </c:pt>
                <c:pt idx="2">
                  <c:v>2008</c:v>
                </c:pt>
              </c:strCache>
            </c:strRef>
          </c:cat>
          <c:val>
            <c:numRef>
              <c:extLst>
                <c:ext xmlns:c15="http://schemas.microsoft.com/office/drawing/2012/chart" uri="{02D57815-91ED-43cb-92C2-25804820EDAC}">
                  <c15:fullRef>
                    <c15:sqref>'A24'!$F$4:$F$7</c15:sqref>
                  </c15:fullRef>
                </c:ext>
              </c:extLst>
              <c:f>'A24'!$F$5:$F$7</c:f>
              <c:numCache>
                <c:formatCode>0</c:formatCode>
                <c:ptCount val="3"/>
                <c:pt idx="0">
                  <c:v>0</c:v>
                </c:pt>
                <c:pt idx="2" formatCode="0.0%">
                  <c:v>0.12</c:v>
                </c:pt>
              </c:numCache>
            </c:numRef>
          </c:val>
          <c:extLst>
            <c:ext xmlns:c16="http://schemas.microsoft.com/office/drawing/2014/chart" uri="{C3380CC4-5D6E-409C-BE32-E72D297353CC}">
              <c16:uniqueId val="{0000000F-4C44-4CFF-B49C-6437DEAD44A5}"/>
            </c:ext>
          </c:extLst>
        </c:ser>
        <c:ser>
          <c:idx val="4"/>
          <c:order val="4"/>
          <c:tx>
            <c:v>2021</c:v>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'A24'!$B$4:$B$7</c15:sqref>
                  </c15:fullRef>
                </c:ext>
              </c:extLst>
              <c:f>'A24'!$B$5:$B$7</c:f>
              <c:strCache>
                <c:ptCount val="3"/>
                <c:pt idx="0">
                  <c:v>Año</c:v>
                </c:pt>
                <c:pt idx="1">
                  <c:v>2007</c:v>
                </c:pt>
                <c:pt idx="2">
                  <c:v>2008</c:v>
                </c:pt>
              </c:strCache>
            </c:strRef>
          </c:cat>
          <c:val>
            <c:numRef>
              <c:extLst>
                <c:ext xmlns:c15="http://schemas.microsoft.com/office/drawing/2012/chart" uri="{02D57815-91ED-43cb-92C2-25804820EDAC}">
                  <c15:fullRef>
                    <c15:sqref>'A24'!$G$4:$G$7</c15:sqref>
                  </c15:fullRef>
                </c:ext>
              </c:extLst>
              <c:f>'A24'!$G$5:$G$7</c:f>
              <c:numCache>
                <c:formatCode>0</c:formatCode>
                <c:ptCount val="3"/>
                <c:pt idx="0">
                  <c:v>0</c:v>
                </c:pt>
                <c:pt idx="1" formatCode="0.0%">
                  <c:v>0.16200000000000001</c:v>
                </c:pt>
                <c:pt idx="2" formatCode="0.0%">
                  <c:v>0.156</c:v>
                </c:pt>
              </c:numCache>
            </c:numRef>
          </c:val>
          <c:extLst>
            <c:ext xmlns:c16="http://schemas.microsoft.com/office/drawing/2014/chart" uri="{C3380CC4-5D6E-409C-BE32-E72D297353CC}">
              <c16:uniqueId val="{00000011-4C44-4CFF-B49C-6437DEAD44A5}"/>
            </c:ext>
          </c:extLst>
        </c:ser>
        <c:ser>
          <c:idx val="5"/>
          <c:order val="5"/>
          <c:tx>
            <c:v>2022</c:v>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'A24'!$B$4:$B$7</c15:sqref>
                  </c15:fullRef>
                </c:ext>
              </c:extLst>
              <c:f>'A24'!$B$5:$B$7</c:f>
              <c:strCache>
                <c:ptCount val="3"/>
                <c:pt idx="0">
                  <c:v>Año</c:v>
                </c:pt>
                <c:pt idx="1">
                  <c:v>2007</c:v>
                </c:pt>
                <c:pt idx="2">
                  <c:v>2008</c:v>
                </c:pt>
              </c:strCache>
            </c:strRef>
          </c:cat>
          <c:val>
            <c:numRef>
              <c:extLst>
                <c:ext xmlns:c15="http://schemas.microsoft.com/office/drawing/2012/chart" uri="{02D57815-91ED-43cb-92C2-25804820EDAC}">
                  <c15:fullRef>
                    <c15:sqref>'A24'!$H$4:$H$7</c15:sqref>
                  </c15:fullRef>
                </c:ext>
              </c:extLst>
              <c:f>'A24'!$H$5:$H$7</c:f>
              <c:numCache>
                <c:formatCode>0</c:formatCode>
                <c:ptCount val="3"/>
                <c:pt idx="0">
                  <c:v>0</c:v>
                </c:pt>
                <c:pt idx="1" formatCode="0.0%">
                  <c:v>0.14599999999999999</c:v>
                </c:pt>
                <c:pt idx="2" formatCode="0.0%">
                  <c:v>0.155</c:v>
                </c:pt>
              </c:numCache>
            </c:numRef>
          </c:val>
          <c:extLst>
            <c:ext xmlns:c16="http://schemas.microsoft.com/office/drawing/2014/chart" uri="{C3380CC4-5D6E-409C-BE32-E72D297353CC}">
              <c16:uniqueId val="{00000013-4C44-4CFF-B49C-6437DEAD44A5}"/>
            </c:ext>
          </c:extLst>
        </c:ser>
        <c:ser>
          <c:idx val="6"/>
          <c:order val="6"/>
          <c:tx>
            <c:v>2023</c:v>
          </c:tx>
          <c:spPr>
            <a:solidFill>
              <a:schemeClr val="accent1">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'A24'!$B$4:$B$7</c15:sqref>
                  </c15:fullRef>
                </c:ext>
              </c:extLst>
              <c:f>'A24'!$B$5:$B$7</c:f>
              <c:strCache>
                <c:ptCount val="3"/>
                <c:pt idx="0">
                  <c:v>Año</c:v>
                </c:pt>
                <c:pt idx="1">
                  <c:v>2007</c:v>
                </c:pt>
                <c:pt idx="2">
                  <c:v>2008</c:v>
                </c:pt>
              </c:strCache>
            </c:strRef>
          </c:cat>
          <c:val>
            <c:numRef>
              <c:extLst>
                <c:ext xmlns:c15="http://schemas.microsoft.com/office/drawing/2012/chart" uri="{02D57815-91ED-43cb-92C2-25804820EDAC}">
                  <c15:fullRef>
                    <c15:sqref>'A24'!$I$4:$I$7</c15:sqref>
                  </c15:fullRef>
                </c:ext>
              </c:extLst>
              <c:f>'A24'!$I$5:$I$7</c:f>
              <c:numCache>
                <c:formatCode>0</c:formatCode>
                <c:ptCount val="3"/>
                <c:pt idx="0">
                  <c:v>0</c:v>
                </c:pt>
                <c:pt idx="1" formatCode="0.0%">
                  <c:v>0.13</c:v>
                </c:pt>
                <c:pt idx="2" formatCode="0.0%">
                  <c:v>0.153</c:v>
                </c:pt>
              </c:numCache>
            </c:numRef>
          </c:val>
          <c:extLst>
            <c:ext xmlns:c16="http://schemas.microsoft.com/office/drawing/2014/chart" uri="{C3380CC4-5D6E-409C-BE32-E72D297353CC}">
              <c16:uniqueId val="{00000015-4C44-4CFF-B49C-6437DEAD44A5}"/>
            </c:ext>
          </c:extLst>
        </c:ser>
        <c:ser>
          <c:idx val="7"/>
          <c:order val="7"/>
          <c:tx>
            <c:v>2024</c:v>
          </c:tx>
          <c:spPr>
            <a:solidFill>
              <a:schemeClr val="accent2">
                <a:lumMod val="6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'A24'!$B$4:$B$7</c15:sqref>
                  </c15:fullRef>
                </c:ext>
              </c:extLst>
              <c:f>'A24'!$B$5:$B$7</c:f>
              <c:strCache>
                <c:ptCount val="3"/>
                <c:pt idx="0">
                  <c:v>Año</c:v>
                </c:pt>
                <c:pt idx="1">
                  <c:v>2007</c:v>
                </c:pt>
                <c:pt idx="2">
                  <c:v>2008</c:v>
                </c:pt>
              </c:strCache>
            </c:strRef>
          </c:cat>
          <c:val>
            <c:numRef>
              <c:extLst>
                <c:ext xmlns:c15="http://schemas.microsoft.com/office/drawing/2012/chart" uri="{02D57815-91ED-43cb-92C2-25804820EDAC}">
                  <c15:fullRef>
                    <c15:sqref>'A24'!$J$4:$J$7</c15:sqref>
                  </c15:fullRef>
                </c:ext>
              </c:extLst>
              <c:f>'A24'!$J$5:$J$7</c:f>
              <c:numCache>
                <c:formatCode>0</c:formatCode>
                <c:ptCount val="3"/>
                <c:pt idx="0">
                  <c:v>0</c:v>
                </c:pt>
                <c:pt idx="1" formatCode="0.0%">
                  <c:v>0.122</c:v>
                </c:pt>
                <c:pt idx="2" formatCode="0.0%">
                  <c:v>0.151</c:v>
                </c:pt>
              </c:numCache>
            </c:numRef>
          </c:val>
          <c:extLst>
            <c:ext xmlns:c16="http://schemas.microsoft.com/office/drawing/2014/chart" uri="{C3380CC4-5D6E-409C-BE32-E72D297353CC}">
              <c16:uniqueId val="{00000017-4C44-4CFF-B49C-6437DEAD44A5}"/>
            </c:ext>
          </c:extLst>
        </c:ser>
        <c:dLbls>
          <c:dLblPos val="outEnd"/>
          <c:showLegendKey val="0"/>
          <c:showVal val="1"/>
          <c:showCatName val="0"/>
          <c:showSerName val="0"/>
          <c:showPercent val="0"/>
          <c:showBubbleSize val="0"/>
        </c:dLbls>
        <c:gapWidth val="219"/>
        <c:overlap val="-27"/>
        <c:axId val="1172446144"/>
        <c:axId val="1078499056"/>
      </c:barChart>
      <c:catAx>
        <c:axId val="117244614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Tipo de día</a:t>
                </a:r>
              </a:p>
            </c:rich>
          </c:tx>
          <c:layout>
            <c:manualLayout>
              <c:xMode val="edge"/>
              <c:yMode val="edge"/>
              <c:x val="0.44902646544181979"/>
              <c:y val="0.8336505119958598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General" sourceLinked="1"/>
        <c:majorTickMark val="in"/>
        <c:minorTickMark val="in"/>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crossAx val="1078499056"/>
        <c:crosses val="autoZero"/>
        <c:auto val="1"/>
        <c:lblAlgn val="ctr"/>
        <c:lblOffset val="100"/>
        <c:tickMarkSkip val="1"/>
        <c:noMultiLvlLbl val="0"/>
      </c:catAx>
      <c:valAx>
        <c:axId val="1078499056"/>
        <c:scaling>
          <c:orientation val="minMax"/>
        </c:scaling>
        <c:delete val="1"/>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Horas de Operación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s-419"/>
            </a:p>
          </c:txPr>
        </c:title>
        <c:numFmt formatCode="General" sourceLinked="1"/>
        <c:majorTickMark val="none"/>
        <c:minorTickMark val="none"/>
        <c:tickLblPos val="nextTo"/>
        <c:crossAx val="1172446144"/>
        <c:crosses val="autoZero"/>
        <c:crossBetween val="between"/>
      </c:valAx>
      <c:spPr>
        <a:noFill/>
        <a:ln w="25400">
          <a:noFill/>
        </a:ln>
        <a:effectLst/>
      </c:spPr>
    </c:plotArea>
    <c:legend>
      <c:legendPos val="b"/>
      <c:layout>
        <c:manualLayout>
          <c:xMode val="edge"/>
          <c:yMode val="edge"/>
          <c:x val="0.23663028871228786"/>
          <c:y val="0.91724475942147887"/>
          <c:w val="0.58465062773954268"/>
          <c:h val="8.275521739557836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419"/>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es-419"/>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4</xdr:col>
      <xdr:colOff>123825</xdr:colOff>
      <xdr:row>2</xdr:row>
      <xdr:rowOff>114300</xdr:rowOff>
    </xdr:from>
    <xdr:to>
      <xdr:col>13</xdr:col>
      <xdr:colOff>647700</xdr:colOff>
      <xdr:row>22</xdr:row>
      <xdr:rowOff>38100</xdr:rowOff>
    </xdr:to>
    <xdr:graphicFrame macro="">
      <xdr:nvGraphicFramePr>
        <xdr:cNvPr id="5" name="Gráfico 1">
          <a:extLst>
            <a:ext uri="{FF2B5EF4-FFF2-40B4-BE49-F238E27FC236}">
              <a16:creationId xmlns:a16="http://schemas.microsoft.com/office/drawing/2014/main" id="{2E4F693B-9AE3-434E-84F5-6737FBF53E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485775</xdr:colOff>
      <xdr:row>9</xdr:row>
      <xdr:rowOff>152400</xdr:rowOff>
    </xdr:from>
    <xdr:to>
      <xdr:col>12</xdr:col>
      <xdr:colOff>752475</xdr:colOff>
      <xdr:row>27</xdr:row>
      <xdr:rowOff>95250</xdr:rowOff>
    </xdr:to>
    <xdr:graphicFrame macro="">
      <xdr:nvGraphicFramePr>
        <xdr:cNvPr id="2" name="Gráfico 1">
          <a:extLst>
            <a:ext uri="{FF2B5EF4-FFF2-40B4-BE49-F238E27FC236}">
              <a16:creationId xmlns:a16="http://schemas.microsoft.com/office/drawing/2014/main" id="{574200BC-FD5C-4735-9620-4BF4078495E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SUBSIDIO%20LICITADOS/Fiscalizaci&#243;n/Fiscaliazci&#243;n%20en%20Terreno/A&#241;o%202011/An&#225;lisis%20Mensual/Julio%202011/Tarifas/RI-Reporte%20Subsidio%203b%20Tarapaca-Jul2011.xlsx" TargetMode="External"/><Relationship Id="rId1" Type="http://schemas.openxmlformats.org/officeDocument/2006/relationships/externalLinkPath" Target="/SUBSIDIO%20LICITADOS/Fiscalizaci&#243;n/Fiscaliazci&#243;n%20en%20Terreno/A&#241;o%202011/An&#225;lisis%20Mensual/Julio%202011/Tarifas/RI-Reporte%20Subsidio%203b%20Tarapaca-Jul2011.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SUBSIDIO%20LICITADOS/Fiscalizaci&#243;n/Fiscaliazci&#243;n%20en%20Terreno/A&#241;o%202011/An&#225;lisis%20Mensual/Junio%202011/Tarifas/Informe%20subsidio%203b%20B&#237;o%20B&#237;o%20junio%202011%20Tarifas-Corregido.xls" TargetMode="External"/><Relationship Id="rId1" Type="http://schemas.openxmlformats.org/officeDocument/2006/relationships/externalLinkPath" Target="/SUBSIDIO%20LICITADOS/Fiscalizaci&#243;n/Fiscaliazci&#243;n%20en%20Terreno/A&#241;o%202011/An&#225;lisis%20Mensual/Junio%202011/Tarifas/Informe%20subsidio%203b%20B&#237;o%20B&#237;o%20junio%202011%20Tarifas-Corregido.xls"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Users/ecarrasco/Desktop/FORMULARIO%20H/Fiscaliazci&#243;n%20en%20Terreno/A&#241;o%202011/An&#225;lisis%20Mensual/Noviembre%202011/Tarifas/RV-Reporte%20subsidio%203b%20Valparaiso-Nov2011%20OK.xls" TargetMode="External"/><Relationship Id="rId1" Type="http://schemas.openxmlformats.org/officeDocument/2006/relationships/externalLinkPath" Target="/Users/ecarrasco/Desktop/FORMULARIO%20H/Fiscaliazci&#243;n%20en%20Terreno/A&#241;o%202011/An&#225;lisis%20Mensual/Noviembre%202011/Tarifas/RV-Reporte%20subsidio%203b%20Valparaiso-Nov2011%20OK.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CKUP\Documents%20and%20Settings\aldo.cattaneo\Configuraci&#243;n%20local\Archivos%20temporales%20de%20Internet\Content.Outlook\KSJLVA5B\Ajuste%20Metro%20OT%20-%20Marzo%202008.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SUBSIDIO%20LICITADOS/Fiscalizaci&#243;n/Fiscaliazci&#243;n%20en%20Terreno/A&#241;o%202011/An&#225;lisis%20Mensual/Julio%202011/Tarifas/RVI-Reporte%20subsidio%203b%20O&#180;Higgins-Julio%202011.xls" TargetMode="External"/><Relationship Id="rId1" Type="http://schemas.openxmlformats.org/officeDocument/2006/relationships/externalLinkPath" Target="/SUBSIDIO%20LICITADOS/Fiscalizaci&#243;n/Fiscaliazci&#243;n%20en%20Terreno/A&#241;o%202011/An&#225;lisis%20Mensual/Julio%202011/Tarifas/RVI-Reporte%20subsidio%203b%20O&#180;Higgins-Julio%202011.xls"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SUBSIDIO%20LICITADOS/Fiscalizaci&#243;n/Fiscaliazci&#243;n%20en%20Terreno/A&#241;o%202011/An&#225;lisis%20Mensual/Julio%202011/Tarifas/RII-Reporte%20Subsidio%203b%20Antofagasta-Junio%202011.xls" TargetMode="External"/><Relationship Id="rId1" Type="http://schemas.openxmlformats.org/officeDocument/2006/relationships/externalLinkPath" Target="/SUBSIDIO%20LICITADOS/Fiscalizaci&#243;n/Fiscaliazci&#243;n%20en%20Terreno/A&#241;o%202011/An&#225;lisis%20Mensual/Julio%202011/Tarifas/RII-Reporte%20Subsidio%203b%20Antofagasta-Junio%202011.xls"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SUBSIDIO%20LICITADOS/Fiscalizaci&#243;n/Fiscaliazci&#243;n%20en%20Terreno/A&#241;o%202011/An&#225;lisis%20Mensual/Julio%202011/Tarifas/RV-Reporte%20subsidio%203b%20Valparaiso-Julio%202011.xls" TargetMode="External"/><Relationship Id="rId1" Type="http://schemas.openxmlformats.org/officeDocument/2006/relationships/externalLinkPath" Target="/SUBSIDIO%20LICITADOS/Fiscalizaci&#243;n/Fiscaliazci&#243;n%20en%20Terreno/A&#241;o%202011/An&#225;lisis%20Mensual/Julio%202011/Tarifas/RV-Reporte%20subsidio%203b%20Valparaiso-Julio%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relativeUrl r:id="rId2"/>
    </xxl21:alternateUrls>
    <sheetNames>
      <sheetName val="Julio"/>
      <sheetName val="Parámetros"/>
      <sheetName val="RESUMEN"/>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relativeUrl r:id="rId2"/>
    </xxl21:alternateUrls>
    <sheetNames>
      <sheetName val="Junio"/>
      <sheetName val="PARÁMETROS"/>
      <sheetName val="Formato para el oficio"/>
      <sheetName val="RESUMEN"/>
    </sheetNames>
    <sheetDataSet>
      <sheetData sheetId="0"/>
      <sheetData sheetId="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relativeUrl r:id="rId2"/>
    </xxl21:alternateUrls>
    <sheetNames>
      <sheetName val="Valparaíso"/>
      <sheetName val="PARÁMETROS"/>
      <sheetName val="RESUMEN"/>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en pago Marzo 2008"/>
      <sheetName val="Trx febrero 2008"/>
      <sheetName val="Trx marzo 2008"/>
      <sheetName val="DATA METRO"/>
      <sheetName val="PPT"/>
      <sheetName val="TRX"/>
      <sheetName val="DMI 2008"/>
    </sheetNames>
    <sheetDataSet>
      <sheetData sheetId="0"/>
      <sheetData sheetId="1"/>
      <sheetData sheetId="2"/>
      <sheetData sheetId="3"/>
      <sheetData sheetId="4" refreshError="1"/>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relativeUrl r:id="rId2"/>
    </xxl21:alternateUrls>
    <sheetNames>
      <sheetName val="Julio"/>
      <sheetName val="PARÁMETROS"/>
      <sheetName val="RESUMEN"/>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relativeUrl r:id="rId2"/>
    </xxl21:alternateUrls>
    <sheetNames>
      <sheetName val="Antofagasta"/>
      <sheetName val="PARÁMETROS"/>
      <sheetName val="RESUMEN"/>
    </sheetNames>
    <sheetDataSet>
      <sheetData sheetId="0"/>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relativeUrl r:id="rId2"/>
    </xxl21:alternateUrls>
    <sheetNames>
      <sheetName val="Julio"/>
      <sheetName val="PARÁMETROS"/>
      <sheetName val="RESUMEN"/>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9526F-88F5-41A6-B905-61E844F3BC46}">
  <dimension ref="A2:I35"/>
  <sheetViews>
    <sheetView showGridLines="0" tabSelected="1" topLeftCell="M1" workbookViewId="0">
      <pane ySplit="3" topLeftCell="B4" activePane="bottomLeft" state="frozen"/>
      <selection pane="bottomLeft" activeCell="K14" sqref="K14"/>
      <selection activeCell="A18" sqref="A18"/>
    </sheetView>
  </sheetViews>
  <sheetFormatPr defaultColWidth="11.42578125" defaultRowHeight="15"/>
  <cols>
    <col min="1" max="1" width="11.42578125" style="41"/>
    <col min="2" max="2" width="11.42578125" style="41" customWidth="1"/>
    <col min="3" max="16384" width="11.42578125" style="41"/>
  </cols>
  <sheetData>
    <row r="2" spans="1:9">
      <c r="A2" s="218"/>
      <c r="B2" s="1" t="s">
        <v>0</v>
      </c>
      <c r="C2" s="218"/>
      <c r="D2" s="218"/>
      <c r="E2" s="218"/>
      <c r="F2" s="218"/>
      <c r="G2" s="218"/>
      <c r="H2" s="218"/>
      <c r="I2" s="218"/>
    </row>
    <row r="3" spans="1:9">
      <c r="A3" s="218"/>
      <c r="B3" s="1" t="s">
        <v>1</v>
      </c>
      <c r="C3" s="218"/>
      <c r="D3" s="218"/>
      <c r="E3" s="218"/>
      <c r="F3" s="218"/>
      <c r="G3"/>
      <c r="H3" s="218"/>
      <c r="I3" s="218"/>
    </row>
    <row r="4" spans="1:9" s="53" customFormat="1">
      <c r="B4" s="54" t="str">
        <f>'A1'!$B$2</f>
        <v>Tabla A1 | Número de usuarios que utilizan el Sistema | 2007 - 2025</v>
      </c>
    </row>
    <row r="5" spans="1:9">
      <c r="A5" s="218"/>
      <c r="B5" s="66" t="str">
        <f>'A2'!$B$2</f>
        <v>Tabla A2 | Total viajes en el Sistema | 2009 - 2025</v>
      </c>
      <c r="C5" s="218"/>
      <c r="D5" s="218"/>
      <c r="E5" s="218"/>
      <c r="F5" s="218"/>
      <c r="G5"/>
      <c r="H5" s="218"/>
      <c r="I5" s="218"/>
    </row>
    <row r="6" spans="1:9">
      <c r="A6" s="218"/>
      <c r="B6" s="66" t="str">
        <f>'A3'!$B$2</f>
        <v>Tabla A3 | Kilómetros comerciales según programas de operación base y especiales | 2025</v>
      </c>
      <c r="C6" s="218"/>
      <c r="D6" s="218"/>
      <c r="E6" s="218"/>
      <c r="F6" s="218"/>
      <c r="G6"/>
      <c r="H6" s="218"/>
      <c r="I6" s="218"/>
    </row>
    <row r="7" spans="1:9">
      <c r="A7" s="218"/>
      <c r="B7" s="66" t="str">
        <f>'A4'!$B$2</f>
        <v>Tabla A4 | Características de la flota por Unidad de Negocio | 2025</v>
      </c>
      <c r="C7" s="218"/>
      <c r="D7" s="218"/>
      <c r="E7" s="218"/>
      <c r="F7" s="218"/>
      <c r="G7"/>
      <c r="H7" s="218"/>
      <c r="I7" s="218"/>
    </row>
    <row r="8" spans="1:9">
      <c r="A8" s="218"/>
      <c r="B8" s="66" t="str">
        <f>'A5'!$B$2</f>
        <v>Tabla A5 | Evolución de la flota | 2006 - 2025</v>
      </c>
      <c r="C8" s="218"/>
      <c r="D8" s="218"/>
      <c r="E8" s="218"/>
      <c r="F8" s="218"/>
      <c r="G8"/>
      <c r="H8" s="218"/>
      <c r="I8" s="218"/>
    </row>
    <row r="9" spans="1:9">
      <c r="A9" s="218"/>
      <c r="B9" s="66" t="str">
        <f>'A6'!$B$2</f>
        <v>Tabla A6 | Evolución de Beneficiados con Dale QR!| 2025</v>
      </c>
      <c r="C9" s="218"/>
      <c r="D9" s="218"/>
      <c r="E9" s="218"/>
      <c r="F9" s="218"/>
      <c r="G9"/>
      <c r="H9" s="218"/>
      <c r="I9" s="218"/>
    </row>
    <row r="10" spans="1:9">
      <c r="A10" s="218"/>
      <c r="B10" s="66" t="str">
        <f>'A7'!$B$2</f>
        <v>Tabla A7 | Desglose de la evaluación del Sistema y los recorridos | 2025</v>
      </c>
      <c r="C10" s="218"/>
      <c r="D10" s="218"/>
      <c r="E10" s="218"/>
      <c r="F10" s="218"/>
      <c r="G10"/>
      <c r="H10" s="218"/>
      <c r="I10" s="218"/>
    </row>
    <row r="11" spans="1:9">
      <c r="A11" s="218"/>
      <c r="B11" s="66" t="str">
        <f>'A8'!$B$2</f>
        <v>Tabla A8 | Resultados del modelo de ecuación estructural | 2025</v>
      </c>
      <c r="C11" s="218"/>
      <c r="D11" s="218"/>
      <c r="E11" s="218"/>
      <c r="F11" s="218"/>
      <c r="G11"/>
      <c r="H11" s="218"/>
      <c r="I11" s="218"/>
    </row>
    <row r="12" spans="1:9">
      <c r="A12" s="218"/>
      <c r="B12" s="66" t="str">
        <f>'A9'!$B$2</f>
        <v>Tabla A9 | Consultas servicio SMS BUS | 2012 - 2025</v>
      </c>
      <c r="C12" s="218"/>
      <c r="D12" s="218"/>
      <c r="E12" s="218"/>
      <c r="F12" s="218"/>
      <c r="G12"/>
      <c r="H12" s="218"/>
      <c r="I12" s="218"/>
    </row>
    <row r="13" spans="1:9" ht="15.75" customHeight="1">
      <c r="A13" s="218"/>
      <c r="B13" s="66" t="str">
        <f>'A10'!$B$2</f>
        <v>Tabla A10 | Indicador de Cumplimiento de Frecuencia ICF | 2009 - 2025</v>
      </c>
      <c r="C13" s="218"/>
      <c r="D13" s="218"/>
      <c r="E13" s="218"/>
      <c r="F13" s="218"/>
      <c r="G13"/>
      <c r="H13" s="218"/>
      <c r="I13" s="218"/>
    </row>
    <row r="14" spans="1:9" ht="15.75" customHeight="1">
      <c r="A14" s="218"/>
      <c r="B14" s="66" t="str">
        <f>'A11'!$B$2</f>
        <v>Tabla A11| Indicador de Cumplimiento de Regularidad ICR | 2009 - 2025</v>
      </c>
      <c r="C14" s="218"/>
      <c r="D14" s="218"/>
      <c r="E14" s="218"/>
      <c r="F14" s="218"/>
      <c r="G14"/>
      <c r="H14" s="218"/>
      <c r="I14" s="218"/>
    </row>
    <row r="15" spans="1:9">
      <c r="A15" s="218"/>
      <c r="B15" s="66" t="str">
        <f>'A12'!$B$2</f>
        <v>Tabla A12 | Indicador de Cumplimiento de Frecuencia ICF por Unidad de Negocio | 2025</v>
      </c>
      <c r="C15" s="218"/>
      <c r="D15" s="218"/>
      <c r="E15" s="218"/>
      <c r="F15" s="218"/>
      <c r="G15"/>
      <c r="H15" s="218"/>
      <c r="I15" s="218"/>
    </row>
    <row r="16" spans="1:9">
      <c r="A16" s="218"/>
      <c r="B16" s="66" t="str">
        <f>'A13'!$B$2</f>
        <v>Tabla A13 | Indicador de Cumplimiento de Regularidad ICR por Unidad de Negocio | 2025</v>
      </c>
      <c r="C16" s="218"/>
      <c r="D16" s="218"/>
      <c r="E16" s="218"/>
      <c r="F16" s="218"/>
      <c r="G16"/>
      <c r="H16" s="218"/>
      <c r="I16" s="218"/>
    </row>
    <row r="17" spans="1:9">
      <c r="A17" s="218"/>
      <c r="B17" s="66" t="str">
        <f>'A14'!$B$2</f>
        <v xml:space="preserve">Tabla A14 | Resultado de indicadores del Ranking Calidad de Servicio de Empresas Operadoras | Cuarto Trimestre 2025 </v>
      </c>
      <c r="C17" s="218"/>
      <c r="D17" s="218"/>
      <c r="E17" s="218"/>
      <c r="F17" s="218"/>
      <c r="G17"/>
      <c r="H17" s="218"/>
      <c r="I17" s="218"/>
    </row>
    <row r="18" spans="1:9">
      <c r="A18" s="218"/>
      <c r="B18" s="66" t="str">
        <f>'A15'!$B$2</f>
        <v>Tabla A15-a | Atributos para evaluar la calidad de atención al usuario en ruta (ICA) Unidades de Negocios</v>
      </c>
      <c r="C18" s="218"/>
      <c r="D18" s="218"/>
      <c r="E18" s="218"/>
      <c r="F18" s="218"/>
      <c r="G18"/>
      <c r="H18" s="218"/>
      <c r="I18" s="218"/>
    </row>
    <row r="19" spans="1:9">
      <c r="A19" s="218"/>
      <c r="B19" s="66" t="str">
        <f>'A15'!$B$20</f>
        <v>Tabla A15-b | Atributos para evaluar la calidad de atención al usuario en ruta (ICA) Unidades de Servicios</v>
      </c>
      <c r="C19" s="218"/>
      <c r="D19" s="218"/>
      <c r="E19" s="218"/>
      <c r="F19" s="218"/>
      <c r="G19"/>
      <c r="H19" s="218"/>
      <c r="I19" s="218"/>
    </row>
    <row r="20" spans="1:9">
      <c r="A20" s="218"/>
      <c r="B20" s="66" t="str">
        <f>'A16'!$B$2</f>
        <v>Tabla A16-a | Atributos para evaluar la calidad de los vehículos (ICV)</v>
      </c>
      <c r="C20" s="218"/>
      <c r="D20" s="218"/>
      <c r="E20" s="218"/>
      <c r="F20" s="218"/>
      <c r="G20"/>
      <c r="H20" s="218"/>
      <c r="I20" s="218"/>
    </row>
    <row r="21" spans="1:9">
      <c r="A21" s="218"/>
      <c r="B21" s="66" t="str">
        <f>'A16'!$B$27</f>
        <v>Tabla A16-b | Nuevos atributos para evaluar la calidad de los vehículos (ICV)</v>
      </c>
      <c r="C21" s="218"/>
      <c r="D21" s="218"/>
      <c r="E21" s="218"/>
      <c r="F21" s="218"/>
      <c r="G21" s="76"/>
      <c r="H21" s="218"/>
      <c r="I21" s="218"/>
    </row>
    <row r="22" spans="1:9">
      <c r="A22" s="218"/>
      <c r="B22" s="66" t="str">
        <f>'A17'!$B$2</f>
        <v>Tabla A17 | Evolución de las tarifas | 2007 - 2025</v>
      </c>
      <c r="C22" s="218"/>
      <c r="D22" s="218"/>
      <c r="E22" s="218"/>
      <c r="F22" s="218"/>
      <c r="G22" s="76"/>
      <c r="H22" s="218"/>
      <c r="I22" s="218"/>
    </row>
    <row r="23" spans="1:9">
      <c r="A23" s="218"/>
      <c r="B23" s="66" t="str">
        <f>'A18'!$B$2</f>
        <v>Tabla A18 | Afluencia de pasajeros en Metro, por línea (millones de viajes por año) | 1990 - 2025</v>
      </c>
      <c r="C23" s="218"/>
      <c r="D23" s="218"/>
      <c r="E23" s="218"/>
      <c r="F23" s="218"/>
      <c r="G23" s="76"/>
      <c r="H23" s="218"/>
      <c r="I23" s="218"/>
    </row>
    <row r="24" spans="1:9">
      <c r="A24" s="218"/>
      <c r="B24" s="66" t="str">
        <f>'A19'!$B$2</f>
        <v>Tabla A19 | Transacciones según tipo de tarifa y modo de transporte | 2010 - 2025</v>
      </c>
      <c r="C24" s="218"/>
      <c r="D24" s="218"/>
      <c r="E24" s="218"/>
      <c r="F24" s="218"/>
      <c r="G24" s="76"/>
      <c r="H24" s="218"/>
      <c r="I24" s="218"/>
    </row>
    <row r="25" spans="1:9">
      <c r="A25" s="218"/>
      <c r="B25" s="66" t="str">
        <f>'A20'!$B$2</f>
        <v>Tabla A20 | Transacciones por proveedor de servicios de transporte | 2025</v>
      </c>
      <c r="C25" s="218"/>
      <c r="D25" s="218"/>
      <c r="E25" s="218"/>
      <c r="F25" s="218"/>
      <c r="G25" s="218"/>
      <c r="H25" s="218"/>
      <c r="I25" s="218"/>
    </row>
    <row r="26" spans="1:9">
      <c r="A26" s="218"/>
      <c r="B26" s="66" t="str">
        <f>'A21'!$B$2</f>
        <v>Tabla A21 | Promedio de transacciones (etapas) por viaje | 2009 - 2025</v>
      </c>
      <c r="C26" s="218"/>
      <c r="D26" s="218"/>
      <c r="E26" s="218"/>
      <c r="F26" s="218"/>
      <c r="G26" s="218"/>
      <c r="H26" s="218"/>
      <c r="I26" s="218"/>
    </row>
    <row r="27" spans="1:9">
      <c r="A27" s="218"/>
      <c r="B27" s="66" t="str">
        <f>'A22'!$B$2</f>
        <v>Tabla A22 | Zonas Pagas operativas al 31 de diciembre 2025</v>
      </c>
      <c r="C27" s="218"/>
      <c r="D27" s="218"/>
      <c r="E27" s="218"/>
      <c r="F27" s="218"/>
      <c r="G27" s="218"/>
      <c r="H27" s="218"/>
      <c r="I27" s="218"/>
    </row>
    <row r="28" spans="1:9">
      <c r="A28" s="218"/>
      <c r="B28" s="66" t="str">
        <f>'A23'!$B$2</f>
        <v>Tabla A23 | Cantidad de horas diarias de operación en Zonas Pagas por tipo de día | 2017-2025</v>
      </c>
      <c r="C28" s="218"/>
      <c r="D28" s="218"/>
      <c r="E28" s="218"/>
      <c r="F28" s="218"/>
      <c r="G28" s="218"/>
      <c r="H28" s="218"/>
      <c r="I28" s="218"/>
    </row>
    <row r="29" spans="1:9">
      <c r="A29" s="218"/>
      <c r="B29" s="66" t="str">
        <f>'A24'!$B$2</f>
        <v>Tabla A24 | Evasión en buses | 2007 - 2025</v>
      </c>
      <c r="C29" s="218"/>
      <c r="D29" s="218"/>
      <c r="E29" s="218"/>
      <c r="F29" s="218"/>
      <c r="G29" s="218"/>
      <c r="H29" s="218"/>
      <c r="I29" s="218"/>
    </row>
    <row r="30" spans="1:9">
      <c r="A30" s="218"/>
      <c r="B30" s="218"/>
      <c r="C30" s="218"/>
      <c r="D30" s="218"/>
      <c r="E30" s="218"/>
      <c r="F30" s="218"/>
      <c r="G30" s="218"/>
      <c r="H30" s="218"/>
      <c r="I30" s="218"/>
    </row>
    <row r="31" spans="1:9">
      <c r="A31" s="218"/>
      <c r="B31" s="218"/>
      <c r="C31" s="218"/>
      <c r="D31" s="218"/>
      <c r="E31" s="218"/>
      <c r="F31" s="218"/>
      <c r="G31" s="218"/>
      <c r="H31" s="218"/>
      <c r="I31" s="218"/>
    </row>
    <row r="32" spans="1:9">
      <c r="A32" s="218"/>
      <c r="B32" s="218"/>
      <c r="C32" s="218"/>
      <c r="D32" s="218"/>
      <c r="E32" s="218"/>
      <c r="F32" s="218"/>
      <c r="G32" s="218"/>
      <c r="H32" s="218"/>
      <c r="I32" s="218"/>
    </row>
    <row r="33" spans="1:9">
      <c r="A33" s="218"/>
      <c r="B33" s="218"/>
      <c r="C33" s="218"/>
      <c r="D33" s="218"/>
      <c r="E33" s="218"/>
      <c r="F33" s="218"/>
      <c r="G33" s="218"/>
      <c r="H33" s="218"/>
      <c r="I33" s="218"/>
    </row>
    <row r="34" spans="1:9">
      <c r="A34" s="218"/>
      <c r="B34" s="218"/>
      <c r="C34" s="218"/>
      <c r="D34" s="218"/>
      <c r="E34" s="218"/>
      <c r="F34" s="218"/>
      <c r="G34" s="218"/>
      <c r="H34" s="218"/>
      <c r="I34" s="218"/>
    </row>
    <row r="35" spans="1:9">
      <c r="A35" s="218"/>
      <c r="B35" s="218"/>
      <c r="C35" s="218"/>
      <c r="D35" s="218"/>
      <c r="E35" s="218"/>
      <c r="F35" s="218"/>
      <c r="G35" s="218"/>
      <c r="H35" s="218"/>
      <c r="I35" s="218"/>
    </row>
  </sheetData>
  <hyperlinks>
    <hyperlink ref="B4" location="'A1'!B2" display="'A1'!B2" xr:uid="{65349B34-1820-4B5D-83F9-EA559A94E315}"/>
    <hyperlink ref="B29" location="'A27'!B2" display="'A27'!B2" xr:uid="{475648F6-D908-422D-9238-B135F706DB1A}"/>
    <hyperlink ref="B5" location="'A2'!B2" display="'A2'!B2" xr:uid="{8E6435F7-A20A-4ED0-A468-3572B6A6659C}"/>
    <hyperlink ref="B6" location="'A3'!B2" display="'A3'!B2" xr:uid="{B8A881B7-6E0C-403F-9770-C4154B600645}"/>
    <hyperlink ref="B7" location="'A4'!B2" display="'A4'!B2" xr:uid="{118778E2-30A8-45C8-B51A-6A81E56C8E82}"/>
    <hyperlink ref="B8" location="'A5'!B2" display="'A5'!B2" xr:uid="{B7CA825B-5B05-46E7-9BD1-4863FA6924AE}"/>
    <hyperlink ref="B9" location="'A6'!B2" display="'A6'!B2" xr:uid="{1FD5A53C-0C10-4BA6-8BD4-1F7B6870FC08}"/>
    <hyperlink ref="B10" location="'A7'!B2" display="'A7'!B2" xr:uid="{701C6300-35FC-4316-9C9B-16B5BD528E35}"/>
    <hyperlink ref="B11" location="'A8'!B2" display="'A8'!B2" xr:uid="{D3AB8021-6586-4A43-8A04-67A295BE735C}"/>
    <hyperlink ref="B12" location="'A12'!B2" display="'A12'!B2" xr:uid="{14EF2AB3-73FE-4C9F-9510-07875315B30C}"/>
    <hyperlink ref="B13" location="'A13'!B2" display="'A13'!B2" xr:uid="{F3481CB6-71BA-4CA8-B0EB-47AFE5F5CF20}"/>
    <hyperlink ref="B14" location="'A14'!B2" display="'A14'!B2" xr:uid="{92DEF7D6-76A5-4C8C-963D-CCC7F54C4DAB}"/>
    <hyperlink ref="B15" location="'A15'!B2" display="'A15'!B2" xr:uid="{89212FEA-2053-4EC3-8D75-EEE0026EBCFB}"/>
    <hyperlink ref="B16" location="'A16'!B2" display="'A16'!B2" xr:uid="{743167C6-50CE-4A7C-BEFB-387BE689D58D}"/>
    <hyperlink ref="B17" location="'A17'!B2" display="'A17'!B2" xr:uid="{5852C7EC-E264-4C8B-8598-960E631D9E92}"/>
    <hyperlink ref="B18" location="'A18'!B2" display="'A18'!B2" xr:uid="{BDD3AC74-AF1B-4014-96C7-4CE834B1C692}"/>
    <hyperlink ref="B19" location="'A18'!B2" display="'A18'!B2" xr:uid="{922D929B-0E33-4235-B566-C393C3E71ACB}"/>
    <hyperlink ref="B20" location="'A19'!B2" display="'A19'!B2" xr:uid="{BB4EB6CE-C6A6-4734-8F93-80655DD77460}"/>
    <hyperlink ref="B21" location="'A19'!B2" display="'A19'!B2" xr:uid="{D0F59A6C-E0E0-432F-97A8-075FB66646FD}"/>
    <hyperlink ref="B22" location="'A20'!B2" display="'A20'!B2" xr:uid="{D8E19A7E-A523-4B37-A9F7-AF255FED0062}"/>
    <hyperlink ref="B23" location="'A21'!B2" display="'A21'!B2" xr:uid="{095D5160-38C1-4937-B4C0-D19D9472607B}"/>
    <hyperlink ref="B24" location="'A22'!B2" display="'A22'!B2" xr:uid="{4715E23F-E355-4C70-8611-E36E76559FE2}"/>
    <hyperlink ref="B25" location="'A23'!B2" display="'A23'!B2" xr:uid="{E060026E-F0A8-462B-8C7F-E08727D95FBE}"/>
    <hyperlink ref="B26" location="'A24'!B2" display="'A24'!B2" xr:uid="{95EC0646-53E6-434D-92E6-B6B582AF00D8}"/>
    <hyperlink ref="B27" location="'A25'!B2" display="'A25'!B2" xr:uid="{2312200B-928B-474C-9B74-90879A739EA4}"/>
    <hyperlink ref="B28" location="'A26'!B2" display="'A26'!B2" xr:uid="{2675DD4A-E975-4D52-BA3E-2AFC9BFAEE01}"/>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EAE7E-F6EB-4F46-BABB-B7DD452A8289}">
  <sheetPr>
    <tabColor rgb="FFDE1731"/>
  </sheetPr>
  <dimension ref="B2:P19"/>
  <sheetViews>
    <sheetView showGridLines="0" zoomScale="85" zoomScaleNormal="85" workbookViewId="0">
      <selection activeCell="F2" sqref="F2"/>
    </sheetView>
  </sheetViews>
  <sheetFormatPr defaultColWidth="11.42578125" defaultRowHeight="15"/>
  <cols>
    <col min="1" max="1" width="7.5703125" customWidth="1"/>
    <col min="2" max="2" width="14.140625" customWidth="1"/>
  </cols>
  <sheetData>
    <row r="2" spans="2:16">
      <c r="B2" s="104" t="s">
        <v>95</v>
      </c>
    </row>
    <row r="3" spans="2:16">
      <c r="C3" s="85"/>
      <c r="D3" s="85"/>
      <c r="E3" s="85"/>
      <c r="F3" s="85"/>
      <c r="G3" s="85"/>
      <c r="H3" s="85"/>
      <c r="I3" s="85"/>
      <c r="J3" s="85"/>
    </row>
    <row r="4" spans="2:16">
      <c r="C4" s="105">
        <v>2012</v>
      </c>
      <c r="D4" s="105">
        <v>2013</v>
      </c>
      <c r="E4" s="105">
        <v>2014</v>
      </c>
      <c r="F4" s="105">
        <v>2015</v>
      </c>
      <c r="G4" s="105">
        <v>2016</v>
      </c>
      <c r="H4" s="105">
        <v>2017</v>
      </c>
      <c r="I4" s="105">
        <v>2018</v>
      </c>
      <c r="J4" s="105">
        <v>2019</v>
      </c>
      <c r="K4" s="105">
        <v>2020</v>
      </c>
      <c r="L4" s="105">
        <v>2021</v>
      </c>
      <c r="M4" s="105">
        <v>2022</v>
      </c>
      <c r="N4" s="105">
        <v>2023</v>
      </c>
      <c r="O4" s="105">
        <v>2024</v>
      </c>
      <c r="P4" s="105">
        <v>2025</v>
      </c>
    </row>
    <row r="5" spans="2:16">
      <c r="B5" s="86" t="s">
        <v>3</v>
      </c>
      <c r="C5" s="42">
        <v>120578</v>
      </c>
      <c r="D5" s="42">
        <v>1001941</v>
      </c>
      <c r="E5" s="42">
        <v>1092664</v>
      </c>
      <c r="F5" s="42">
        <v>1019266</v>
      </c>
      <c r="G5" s="42">
        <v>1223513</v>
      </c>
      <c r="H5" s="14">
        <v>1432131</v>
      </c>
      <c r="I5" s="14">
        <v>1302037</v>
      </c>
      <c r="J5" s="14">
        <v>1148671</v>
      </c>
      <c r="K5" s="14">
        <v>837578</v>
      </c>
      <c r="L5" s="14">
        <v>496116</v>
      </c>
      <c r="M5" s="14">
        <v>561855</v>
      </c>
      <c r="N5" s="14">
        <v>340994</v>
      </c>
      <c r="O5" s="14">
        <v>208369</v>
      </c>
      <c r="P5" s="14">
        <v>84631</v>
      </c>
    </row>
    <row r="6" spans="2:16">
      <c r="B6" s="86" t="s">
        <v>4</v>
      </c>
      <c r="C6" s="42">
        <v>384716</v>
      </c>
      <c r="D6" s="42">
        <v>744033</v>
      </c>
      <c r="E6" s="42">
        <v>900793</v>
      </c>
      <c r="F6" s="42">
        <v>816077</v>
      </c>
      <c r="G6" s="42">
        <v>968116</v>
      </c>
      <c r="H6" s="14">
        <v>1109896</v>
      </c>
      <c r="I6" s="14">
        <v>1129014</v>
      </c>
      <c r="J6" s="14">
        <v>916918</v>
      </c>
      <c r="K6" s="14">
        <v>764402</v>
      </c>
      <c r="L6" s="14">
        <v>493540</v>
      </c>
      <c r="M6" s="14">
        <v>483120</v>
      </c>
      <c r="N6" s="14">
        <v>301254</v>
      </c>
      <c r="O6" s="14">
        <v>188291</v>
      </c>
      <c r="P6" s="14">
        <v>67735</v>
      </c>
    </row>
    <row r="7" spans="2:16">
      <c r="B7" s="86" t="s">
        <v>5</v>
      </c>
      <c r="C7" s="42">
        <v>783275</v>
      </c>
      <c r="D7" s="42">
        <v>1106174</v>
      </c>
      <c r="E7" s="42">
        <v>1268534</v>
      </c>
      <c r="F7" s="42">
        <v>1144511</v>
      </c>
      <c r="G7" s="42">
        <v>1480229</v>
      </c>
      <c r="H7" s="14">
        <v>1639866</v>
      </c>
      <c r="I7" s="14">
        <v>1613602</v>
      </c>
      <c r="J7" s="14">
        <v>1312601</v>
      </c>
      <c r="K7" s="14">
        <v>583494</v>
      </c>
      <c r="L7" s="14">
        <v>469329</v>
      </c>
      <c r="M7" s="14">
        <v>696025</v>
      </c>
      <c r="N7" s="14">
        <v>418107</v>
      </c>
      <c r="O7" s="14">
        <v>246079</v>
      </c>
      <c r="P7" s="14">
        <v>82852</v>
      </c>
    </row>
    <row r="8" spans="2:16">
      <c r="B8" s="86" t="s">
        <v>6</v>
      </c>
      <c r="C8" s="42">
        <v>766443</v>
      </c>
      <c r="D8" s="42">
        <v>1173989</v>
      </c>
      <c r="E8" s="42">
        <v>1260691</v>
      </c>
      <c r="F8" s="42">
        <v>1102854</v>
      </c>
      <c r="G8" s="42">
        <v>1440484</v>
      </c>
      <c r="H8" s="14">
        <v>1500507</v>
      </c>
      <c r="I8" s="14">
        <v>1605842</v>
      </c>
      <c r="J8" s="14">
        <v>1097003</v>
      </c>
      <c r="K8" s="14">
        <v>213409</v>
      </c>
      <c r="L8" s="14">
        <v>308976</v>
      </c>
      <c r="M8" s="14">
        <v>627641</v>
      </c>
      <c r="N8" s="14">
        <v>324210</v>
      </c>
      <c r="O8" s="14">
        <v>225859</v>
      </c>
      <c r="P8" s="14">
        <v>82824</v>
      </c>
    </row>
    <row r="9" spans="2:16">
      <c r="B9" s="86" t="s">
        <v>7</v>
      </c>
      <c r="C9" s="42">
        <v>819339</v>
      </c>
      <c r="D9" s="42">
        <v>1129668</v>
      </c>
      <c r="E9" s="42">
        <v>1218136</v>
      </c>
      <c r="F9" s="42">
        <v>1101079</v>
      </c>
      <c r="G9" s="42">
        <v>1510944</v>
      </c>
      <c r="H9" s="14">
        <v>1535053</v>
      </c>
      <c r="I9" s="14">
        <v>1608932</v>
      </c>
      <c r="J9" s="14">
        <v>1026063</v>
      </c>
      <c r="K9" s="14">
        <v>219672</v>
      </c>
      <c r="L9" s="14">
        <v>352859</v>
      </c>
      <c r="M9" s="14">
        <v>597958</v>
      </c>
      <c r="N9" s="14">
        <v>304049</v>
      </c>
      <c r="O9" s="14">
        <v>110418</v>
      </c>
      <c r="P9" s="14">
        <v>78700</v>
      </c>
    </row>
    <row r="10" spans="2:16">
      <c r="B10" s="86" t="s">
        <v>8</v>
      </c>
      <c r="C10" s="42">
        <v>838807</v>
      </c>
      <c r="D10" s="42">
        <v>1097420</v>
      </c>
      <c r="E10" s="42">
        <v>1238539</v>
      </c>
      <c r="F10" s="42">
        <v>1247476</v>
      </c>
      <c r="G10" s="42">
        <v>1435911</v>
      </c>
      <c r="H10" s="14">
        <v>1387503</v>
      </c>
      <c r="I10" s="14">
        <v>1389015</v>
      </c>
      <c r="J10" s="14">
        <v>905731</v>
      </c>
      <c r="K10" s="14">
        <v>185573</v>
      </c>
      <c r="L10" s="14">
        <v>331098</v>
      </c>
      <c r="M10" s="14">
        <v>488825</v>
      </c>
      <c r="N10" s="14">
        <v>249284</v>
      </c>
      <c r="O10" s="14">
        <v>122680</v>
      </c>
      <c r="P10" s="14">
        <v>68264</v>
      </c>
    </row>
    <row r="11" spans="2:16">
      <c r="B11" s="86" t="s">
        <v>9</v>
      </c>
      <c r="C11" s="42">
        <v>776973</v>
      </c>
      <c r="D11" s="42">
        <v>1026741</v>
      </c>
      <c r="E11" s="42">
        <v>1169718</v>
      </c>
      <c r="F11" s="42">
        <v>1136726</v>
      </c>
      <c r="G11" s="42">
        <v>1336458</v>
      </c>
      <c r="H11" s="14">
        <v>1211669</v>
      </c>
      <c r="I11" s="14">
        <v>1138304</v>
      </c>
      <c r="J11" s="14">
        <v>854063</v>
      </c>
      <c r="K11" s="14">
        <v>224513</v>
      </c>
      <c r="L11" s="14">
        <v>444185</v>
      </c>
      <c r="M11" s="14">
        <v>420827</v>
      </c>
      <c r="N11" s="14">
        <v>232835</v>
      </c>
      <c r="O11" s="14">
        <v>90673</v>
      </c>
      <c r="P11" s="14">
        <v>72027</v>
      </c>
    </row>
    <row r="12" spans="2:16">
      <c r="B12" s="86" t="s">
        <v>10</v>
      </c>
      <c r="C12" s="42">
        <v>940177</v>
      </c>
      <c r="D12" s="42">
        <v>1115033</v>
      </c>
      <c r="E12" s="42">
        <v>1368417</v>
      </c>
      <c r="F12" s="42">
        <v>1265038</v>
      </c>
      <c r="G12" s="42">
        <v>1517851</v>
      </c>
      <c r="H12" s="14">
        <v>1358453</v>
      </c>
      <c r="I12" s="14">
        <v>1312580</v>
      </c>
      <c r="J12" s="14">
        <v>964206</v>
      </c>
      <c r="K12" s="14">
        <v>250210</v>
      </c>
      <c r="L12" s="14">
        <v>493466</v>
      </c>
      <c r="M12" s="14">
        <v>498720</v>
      </c>
      <c r="N12" s="14">
        <v>223331</v>
      </c>
      <c r="O12" s="14">
        <v>84912</v>
      </c>
      <c r="P12" s="14">
        <v>75642</v>
      </c>
    </row>
    <row r="13" spans="2:16">
      <c r="B13" s="86" t="s">
        <v>11</v>
      </c>
      <c r="C13" s="42">
        <v>833894</v>
      </c>
      <c r="D13" s="42">
        <v>1047083</v>
      </c>
      <c r="E13" s="42">
        <v>1295632</v>
      </c>
      <c r="F13" s="42">
        <v>1328424</v>
      </c>
      <c r="G13" s="42">
        <v>1547179</v>
      </c>
      <c r="H13" s="14">
        <v>1340361</v>
      </c>
      <c r="I13" s="14">
        <v>1220974</v>
      </c>
      <c r="J13" s="14">
        <v>818032</v>
      </c>
      <c r="K13" s="14">
        <v>314274</v>
      </c>
      <c r="L13" s="14">
        <v>527041</v>
      </c>
      <c r="M13" s="14">
        <v>455899</v>
      </c>
      <c r="N13" s="14">
        <v>160969</v>
      </c>
      <c r="O13" s="14">
        <v>82460</v>
      </c>
      <c r="P13" s="14">
        <v>77592</v>
      </c>
    </row>
    <row r="14" spans="2:16">
      <c r="B14" s="86" t="s">
        <v>12</v>
      </c>
      <c r="C14" s="42">
        <v>983103</v>
      </c>
      <c r="D14" s="42">
        <v>1189990</v>
      </c>
      <c r="E14" s="42">
        <v>1500168</v>
      </c>
      <c r="F14" s="42">
        <v>1433875</v>
      </c>
      <c r="G14" s="42">
        <v>1571207</v>
      </c>
      <c r="H14" s="14">
        <v>1460657</v>
      </c>
      <c r="I14" s="14">
        <v>1394742</v>
      </c>
      <c r="J14" s="14">
        <v>939179</v>
      </c>
      <c r="K14" s="14">
        <v>468179</v>
      </c>
      <c r="L14" s="14">
        <v>563885</v>
      </c>
      <c r="M14" s="14">
        <v>465527</v>
      </c>
      <c r="N14" s="14">
        <v>182163</v>
      </c>
      <c r="O14" s="14">
        <v>93516</v>
      </c>
      <c r="P14" s="14">
        <v>84071</v>
      </c>
    </row>
    <row r="15" spans="2:16">
      <c r="B15" s="86" t="s">
        <v>13</v>
      </c>
      <c r="C15" s="42">
        <v>994548</v>
      </c>
      <c r="D15" s="42">
        <v>1107297</v>
      </c>
      <c r="E15" s="42">
        <v>1370415</v>
      </c>
      <c r="F15" s="42">
        <v>1408565</v>
      </c>
      <c r="G15" s="42">
        <v>1559080</v>
      </c>
      <c r="H15" s="14">
        <v>1427298</v>
      </c>
      <c r="I15" s="14">
        <v>1324894</v>
      </c>
      <c r="J15" s="14">
        <v>995910</v>
      </c>
      <c r="K15" s="14">
        <v>493798</v>
      </c>
      <c r="L15" s="14">
        <v>576990</v>
      </c>
      <c r="M15" s="14">
        <v>481313</v>
      </c>
      <c r="N15" s="14">
        <v>205958</v>
      </c>
      <c r="O15" s="14">
        <v>84191</v>
      </c>
      <c r="P15" s="14">
        <v>35041</v>
      </c>
    </row>
    <row r="16" spans="2:16">
      <c r="B16" s="86" t="s">
        <v>14</v>
      </c>
      <c r="C16" s="42">
        <v>957574</v>
      </c>
      <c r="D16" s="42">
        <v>1163446</v>
      </c>
      <c r="E16" s="42">
        <v>1313602</v>
      </c>
      <c r="F16" s="42">
        <v>1371294</v>
      </c>
      <c r="G16" s="42">
        <v>1383321</v>
      </c>
      <c r="H16" s="14">
        <v>1373203</v>
      </c>
      <c r="I16" s="14">
        <v>1325092</v>
      </c>
      <c r="J16" s="14">
        <v>760099</v>
      </c>
      <c r="K16" s="14">
        <v>523333</v>
      </c>
      <c r="L16" s="14">
        <v>676653</v>
      </c>
      <c r="M16" s="14">
        <v>388317</v>
      </c>
      <c r="N16" s="14">
        <v>215907</v>
      </c>
      <c r="O16" s="14">
        <v>85039</v>
      </c>
      <c r="P16" s="14">
        <v>34751</v>
      </c>
    </row>
    <row r="17" spans="2:16">
      <c r="B17" s="80" t="s">
        <v>17</v>
      </c>
      <c r="C17" s="87">
        <v>9199427</v>
      </c>
      <c r="D17" s="87">
        <v>12902815</v>
      </c>
      <c r="E17" s="87">
        <v>14997309</v>
      </c>
      <c r="F17" s="87">
        <v>14375185</v>
      </c>
      <c r="G17" s="87">
        <v>16974293</v>
      </c>
      <c r="H17" s="87">
        <v>16776597</v>
      </c>
      <c r="I17" s="87">
        <v>16365028</v>
      </c>
      <c r="J17" s="87">
        <v>11738476</v>
      </c>
      <c r="K17" s="87">
        <v>5078435</v>
      </c>
      <c r="L17" s="87">
        <v>5734138</v>
      </c>
      <c r="M17" s="87">
        <v>6166027</v>
      </c>
      <c r="N17" s="87">
        <v>3159061</v>
      </c>
      <c r="O17" s="87">
        <v>1622487</v>
      </c>
      <c r="P17" s="87">
        <v>844130</v>
      </c>
    </row>
    <row r="18" spans="2:16" ht="9.75" customHeight="1">
      <c r="L18" s="48"/>
      <c r="M18" s="48"/>
    </row>
    <row r="19" spans="2:16">
      <c r="B19" s="142" t="s">
        <v>96</v>
      </c>
      <c r="K19" s="48"/>
      <c r="L19" s="48"/>
    </row>
  </sheetData>
  <conditionalFormatting sqref="H5:P16">
    <cfRule type="cellIs" dxfId="12" priority="1" operator="equal">
      <formula>""</formula>
    </cfRule>
    <cfRule type="cellIs" dxfId="11" priority="2" operator="equal">
      <formula>""</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7BB552-5E92-4831-9FFF-AB959E36EB08}">
  <sheetPr>
    <tabColor rgb="FFDE1731"/>
  </sheetPr>
  <dimension ref="B2:S21"/>
  <sheetViews>
    <sheetView showGridLines="0" zoomScale="115" zoomScaleNormal="115" workbookViewId="0">
      <selection activeCell="C6" sqref="C6"/>
    </sheetView>
  </sheetViews>
  <sheetFormatPr defaultColWidth="11.42578125" defaultRowHeight="15"/>
  <cols>
    <col min="1" max="1" width="7.5703125" customWidth="1"/>
    <col min="11" max="11" width="12.85546875" customWidth="1"/>
  </cols>
  <sheetData>
    <row r="2" spans="2:19" ht="15.75">
      <c r="B2" s="94" t="s">
        <v>97</v>
      </c>
      <c r="C2" s="31"/>
      <c r="D2" s="31"/>
      <c r="E2" s="31"/>
      <c r="H2" s="12"/>
      <c r="I2" s="12"/>
      <c r="J2" s="12"/>
      <c r="K2" s="12"/>
    </row>
    <row r="3" spans="2:19">
      <c r="B3" s="12"/>
      <c r="C3" s="12"/>
      <c r="D3" s="12"/>
      <c r="E3" s="12"/>
      <c r="F3" s="12"/>
      <c r="G3" s="12"/>
      <c r="H3" s="12"/>
      <c r="I3" s="12"/>
      <c r="J3" s="12"/>
      <c r="K3" s="12"/>
    </row>
    <row r="4" spans="2:19">
      <c r="C4" s="100">
        <v>2009</v>
      </c>
      <c r="D4" s="100">
        <v>2010</v>
      </c>
      <c r="E4" s="100">
        <v>2011</v>
      </c>
      <c r="F4" s="100">
        <v>2012</v>
      </c>
      <c r="G4" s="100">
        <v>2013</v>
      </c>
      <c r="H4" s="100">
        <v>2014</v>
      </c>
      <c r="I4" s="100">
        <v>2015</v>
      </c>
      <c r="J4" s="100">
        <v>2016</v>
      </c>
      <c r="K4" s="100">
        <v>2017</v>
      </c>
      <c r="L4" s="100">
        <v>2018</v>
      </c>
      <c r="M4" s="100">
        <v>2019</v>
      </c>
      <c r="N4" s="100">
        <v>2020</v>
      </c>
      <c r="O4" s="100">
        <v>2021</v>
      </c>
      <c r="P4" s="100">
        <v>2022</v>
      </c>
      <c r="Q4" s="100">
        <v>2023</v>
      </c>
      <c r="R4" s="100">
        <v>2024</v>
      </c>
      <c r="S4" s="100">
        <v>2025</v>
      </c>
    </row>
    <row r="5" spans="2:19">
      <c r="B5" s="24" t="s">
        <v>3</v>
      </c>
      <c r="C5" s="32">
        <v>0.78305000000000013</v>
      </c>
      <c r="D5" s="32">
        <v>0.90468666666666664</v>
      </c>
      <c r="E5" s="32">
        <v>0.93661476084505857</v>
      </c>
      <c r="F5" s="32">
        <v>0.93083076923076924</v>
      </c>
      <c r="G5" s="32">
        <v>0.96044546142919429</v>
      </c>
      <c r="H5" s="32">
        <v>0.96965355558098354</v>
      </c>
      <c r="I5" s="32">
        <v>0.9569559022449482</v>
      </c>
      <c r="J5" s="32">
        <v>0.96241078585842399</v>
      </c>
      <c r="K5" s="32">
        <v>0.92716947988001719</v>
      </c>
      <c r="L5" s="32">
        <v>0.96630500894865301</v>
      </c>
      <c r="M5" s="32">
        <v>0.96034580181533791</v>
      </c>
      <c r="N5" s="32">
        <v>0.97651114444106712</v>
      </c>
      <c r="O5" s="32">
        <v>0.96293406990292696</v>
      </c>
      <c r="P5" s="32">
        <v>0.9178220716282397</v>
      </c>
      <c r="Q5" s="32">
        <v>0.95568751412249231</v>
      </c>
      <c r="R5" s="32">
        <v>0.97091236018797999</v>
      </c>
      <c r="S5" s="32">
        <v>0.96056924036570479</v>
      </c>
    </row>
    <row r="6" spans="2:19">
      <c r="B6" s="24" t="s">
        <v>4</v>
      </c>
      <c r="C6" s="32">
        <v>0.81091428571428581</v>
      </c>
      <c r="D6" s="32">
        <v>0.91011333333333322</v>
      </c>
      <c r="E6" s="32">
        <v>0.94543538200779387</v>
      </c>
      <c r="F6" s="32">
        <v>0.92884615384615388</v>
      </c>
      <c r="G6" s="32">
        <v>0.96331957994471318</v>
      </c>
      <c r="H6" s="32">
        <v>0.97267302143827106</v>
      </c>
      <c r="I6" s="32">
        <v>0.96058906979919623</v>
      </c>
      <c r="J6" s="32">
        <v>0.96118254446135387</v>
      </c>
      <c r="K6" s="32">
        <v>0.94572838157203631</v>
      </c>
      <c r="L6" s="32">
        <v>0.96031553883798515</v>
      </c>
      <c r="M6" s="32">
        <v>0.97010698669069018</v>
      </c>
      <c r="N6" s="32">
        <v>0.97990129581120311</v>
      </c>
      <c r="O6" s="32">
        <v>0.95406332530309446</v>
      </c>
      <c r="P6" s="32">
        <v>0.91438242067544795</v>
      </c>
      <c r="Q6" s="32">
        <v>0.93920787689593332</v>
      </c>
      <c r="R6" s="32">
        <v>0.96768785216237996</v>
      </c>
      <c r="S6" s="32">
        <v>0.94574948194841069</v>
      </c>
    </row>
    <row r="7" spans="2:19">
      <c r="B7" s="24" t="s">
        <v>5</v>
      </c>
      <c r="C7" s="32">
        <v>0.82646428571428565</v>
      </c>
      <c r="D7" s="32">
        <v>0.89449333333333336</v>
      </c>
      <c r="E7" s="32">
        <v>0.95389958920333862</v>
      </c>
      <c r="F7" s="32">
        <v>0.92221538461538455</v>
      </c>
      <c r="G7" s="32">
        <v>0.9641175758391578</v>
      </c>
      <c r="H7" s="32">
        <v>0.95650070415432664</v>
      </c>
      <c r="I7" s="32">
        <v>0.945134004981247</v>
      </c>
      <c r="J7" s="32">
        <v>0.94354377771040343</v>
      </c>
      <c r="K7" s="32">
        <v>0.94440992069249197</v>
      </c>
      <c r="L7" s="32">
        <v>0.94801471266324544</v>
      </c>
      <c r="M7" s="32">
        <v>0.96387829460413232</v>
      </c>
      <c r="N7" s="32">
        <v>0.9674229468536647</v>
      </c>
      <c r="O7" s="32">
        <v>0.9643002277887659</v>
      </c>
      <c r="P7" s="32">
        <v>0.89211014446616244</v>
      </c>
      <c r="Q7" s="32">
        <v>0.92537225144703028</v>
      </c>
      <c r="R7" s="32">
        <v>0.96764512007745995</v>
      </c>
      <c r="S7" s="32">
        <v>0.94586300887560792</v>
      </c>
    </row>
    <row r="8" spans="2:19">
      <c r="B8" s="24" t="s">
        <v>6</v>
      </c>
      <c r="C8" s="32">
        <v>0.84996428571428562</v>
      </c>
      <c r="D8" s="32">
        <v>0.92882666666666647</v>
      </c>
      <c r="E8" s="32">
        <v>0.94491284456646063</v>
      </c>
      <c r="F8" s="32">
        <v>0.94826502857091677</v>
      </c>
      <c r="G8" s="32">
        <v>0.96272003815514784</v>
      </c>
      <c r="H8" s="32">
        <v>0.95903804032161344</v>
      </c>
      <c r="I8" s="32">
        <v>0.95415787309386779</v>
      </c>
      <c r="J8" s="32">
        <v>0.95038114066933532</v>
      </c>
      <c r="K8" s="32">
        <v>0.95027642145289026</v>
      </c>
      <c r="L8" s="32">
        <v>0.95256461334583886</v>
      </c>
      <c r="M8" s="32">
        <v>0.9715727819002371</v>
      </c>
      <c r="N8" s="32">
        <v>0.97447402423722707</v>
      </c>
      <c r="O8" s="32">
        <v>0.97953109990113907</v>
      </c>
      <c r="P8" s="32">
        <v>0.91475756043672951</v>
      </c>
      <c r="Q8" s="32">
        <v>0.94671567258544143</v>
      </c>
      <c r="R8" s="32">
        <v>0.97108662584331995</v>
      </c>
      <c r="S8" s="32">
        <v>0.95098547330134664</v>
      </c>
    </row>
    <row r="9" spans="2:19">
      <c r="B9" s="24" t="s">
        <v>7</v>
      </c>
      <c r="C9" s="32">
        <v>0.86360000000000015</v>
      </c>
      <c r="D9" s="32">
        <v>0.92842666666666662</v>
      </c>
      <c r="E9" s="32">
        <v>0.95103203416249582</v>
      </c>
      <c r="F9" s="32">
        <v>0.94461407227709082</v>
      </c>
      <c r="G9" s="32">
        <v>0.95968254189245727</v>
      </c>
      <c r="H9" s="32">
        <v>0.96038754781561364</v>
      </c>
      <c r="I9" s="32">
        <v>0.95720792532823806</v>
      </c>
      <c r="J9" s="32">
        <v>0.95821412425909758</v>
      </c>
      <c r="K9" s="32">
        <v>0.95350650746288823</v>
      </c>
      <c r="L9" s="32">
        <v>0.95474097564269866</v>
      </c>
      <c r="M9" s="32">
        <v>0.97456723622779218</v>
      </c>
      <c r="N9" s="32">
        <v>0.97649531707810711</v>
      </c>
      <c r="O9" s="32">
        <v>0.9706182222077151</v>
      </c>
      <c r="P9" s="32">
        <v>0.92390926808877949</v>
      </c>
      <c r="Q9" s="32">
        <v>0.96587530002365407</v>
      </c>
      <c r="R9" s="32">
        <v>0.96740098341245995</v>
      </c>
      <c r="S9" s="32">
        <v>0.94408856122458173</v>
      </c>
    </row>
    <row r="10" spans="2:19">
      <c r="B10" s="24" t="s">
        <v>8</v>
      </c>
      <c r="C10" s="32">
        <v>0.87229285714285731</v>
      </c>
      <c r="D10" s="32">
        <v>0.93194666666666659</v>
      </c>
      <c r="E10" s="32">
        <v>0.95542901861930762</v>
      </c>
      <c r="F10" s="32">
        <v>0.9366023732215194</v>
      </c>
      <c r="G10" s="32">
        <v>0.96431692710290962</v>
      </c>
      <c r="H10" s="32">
        <v>0.9519855656919578</v>
      </c>
      <c r="I10" s="32">
        <v>0.95342627545389047</v>
      </c>
      <c r="J10" s="32">
        <v>0.95475587037787168</v>
      </c>
      <c r="K10" s="32">
        <v>0.95570690387243251</v>
      </c>
      <c r="L10" s="32">
        <v>0.94417068057413367</v>
      </c>
      <c r="M10" s="32">
        <v>0.97002935754029362</v>
      </c>
      <c r="N10" s="32">
        <v>0.96428812016992094</v>
      </c>
      <c r="O10" s="32">
        <v>0.97060914823197364</v>
      </c>
      <c r="P10" s="32">
        <v>0.92225569825773068</v>
      </c>
      <c r="Q10" s="32">
        <v>0.97113377869023965</v>
      </c>
      <c r="R10" s="32">
        <v>0.96594835093980003</v>
      </c>
      <c r="S10" s="32">
        <v>0.95773487490148701</v>
      </c>
    </row>
    <row r="11" spans="2:19">
      <c r="B11" s="24" t="s">
        <v>9</v>
      </c>
      <c r="C11" s="32">
        <v>0.89240714285714284</v>
      </c>
      <c r="D11" s="32">
        <v>0.94842142857142864</v>
      </c>
      <c r="E11" s="32">
        <v>0.95562236042906479</v>
      </c>
      <c r="F11" s="32">
        <v>0.95049074815487578</v>
      </c>
      <c r="G11" s="32">
        <v>0.97246216527612328</v>
      </c>
      <c r="H11" s="32">
        <v>0.9671923181158727</v>
      </c>
      <c r="I11" s="32">
        <v>0.95725342378718414</v>
      </c>
      <c r="J11" s="32">
        <v>0.95443989535015816</v>
      </c>
      <c r="K11" s="32">
        <v>0.95907002219706161</v>
      </c>
      <c r="L11" s="32">
        <v>0.95508507450851432</v>
      </c>
      <c r="M11" s="32">
        <v>0.97651252774518094</v>
      </c>
      <c r="N11" s="32">
        <v>0.96041881817935659</v>
      </c>
      <c r="O11" s="32">
        <v>0.95336123849767629</v>
      </c>
      <c r="P11" s="32">
        <v>0.93305921767053424</v>
      </c>
      <c r="Q11" s="32">
        <v>0.97219202225039991</v>
      </c>
      <c r="R11" s="32">
        <v>0.96978566430240998</v>
      </c>
      <c r="S11" s="32">
        <v>0.95664957471311018</v>
      </c>
    </row>
    <row r="12" spans="2:19">
      <c r="B12" s="24" t="s">
        <v>10</v>
      </c>
      <c r="C12" s="32">
        <v>0.87796428571428575</v>
      </c>
      <c r="D12" s="32">
        <v>0.93077142857142869</v>
      </c>
      <c r="E12" s="32">
        <v>0.95546406503307979</v>
      </c>
      <c r="F12" s="32">
        <v>0.94262135713056849</v>
      </c>
      <c r="G12" s="32">
        <v>0.97084574848605665</v>
      </c>
      <c r="H12" s="32">
        <v>0.96591967225957731</v>
      </c>
      <c r="I12" s="32">
        <v>0.95175552755516468</v>
      </c>
      <c r="J12" s="32">
        <v>0.95584035666484535</v>
      </c>
      <c r="K12" s="32">
        <v>0.96460937930296853</v>
      </c>
      <c r="L12" s="32">
        <v>0.95604358157669644</v>
      </c>
      <c r="M12" s="32">
        <v>0.97558707781707821</v>
      </c>
      <c r="N12" s="32">
        <v>0.96174315851404457</v>
      </c>
      <c r="O12" s="32">
        <v>0.95171766644406264</v>
      </c>
      <c r="P12" s="32">
        <v>0.936541707839738</v>
      </c>
      <c r="Q12" s="32">
        <v>0.97184019334734351</v>
      </c>
      <c r="R12" s="32">
        <v>0.97133724029943003</v>
      </c>
      <c r="S12" s="32">
        <v>0.94609394636902311</v>
      </c>
    </row>
    <row r="13" spans="2:19">
      <c r="B13" s="24" t="s">
        <v>11</v>
      </c>
      <c r="C13" s="32">
        <v>0.882192857142857</v>
      </c>
      <c r="D13" s="32">
        <v>0.93932374081614078</v>
      </c>
      <c r="E13" s="32">
        <v>0.94803792215619564</v>
      </c>
      <c r="F13" s="32">
        <v>0.93001254759777141</v>
      </c>
      <c r="G13" s="32">
        <v>0.96680096459512999</v>
      </c>
      <c r="H13" s="32">
        <v>0.96246347732978144</v>
      </c>
      <c r="I13" s="32">
        <v>0.94412285424925035</v>
      </c>
      <c r="J13" s="32">
        <v>0.94595193644041109</v>
      </c>
      <c r="K13" s="32">
        <v>0.95801994002646229</v>
      </c>
      <c r="L13" s="32">
        <v>0.95046214906978965</v>
      </c>
      <c r="M13" s="32">
        <v>0.97526337320652134</v>
      </c>
      <c r="N13" s="32">
        <v>0.96937385677473054</v>
      </c>
      <c r="O13" s="32">
        <v>0.92148933028669289</v>
      </c>
      <c r="P13" s="32">
        <v>0.93199056883716436</v>
      </c>
      <c r="Q13" s="32">
        <v>0.96443285249065092</v>
      </c>
      <c r="R13" s="32">
        <v>0.96875006774716999</v>
      </c>
      <c r="S13" s="32">
        <v>0.94276007986414312</v>
      </c>
    </row>
    <row r="14" spans="2:19">
      <c r="B14" s="24" t="s">
        <v>12</v>
      </c>
      <c r="C14" s="32">
        <v>0.91094999999999982</v>
      </c>
      <c r="D14" s="32">
        <v>0.94525537169895679</v>
      </c>
      <c r="E14" s="32">
        <v>0.94058753798714756</v>
      </c>
      <c r="F14" s="32">
        <v>0.94116928412859857</v>
      </c>
      <c r="G14" s="32">
        <v>0.96416156588861013</v>
      </c>
      <c r="H14" s="32">
        <v>0.95851267654950156</v>
      </c>
      <c r="I14" s="32">
        <v>0.94891167509293783</v>
      </c>
      <c r="J14" s="32">
        <v>0.95160991511406323</v>
      </c>
      <c r="K14" s="32">
        <v>0.96661496084554399</v>
      </c>
      <c r="L14" s="32">
        <v>0.95119744885230673</v>
      </c>
      <c r="M14" s="32">
        <v>0.97677944562181129</v>
      </c>
      <c r="N14" s="32">
        <v>0.9699604401885199</v>
      </c>
      <c r="O14" s="32">
        <v>0.913518126136173</v>
      </c>
      <c r="P14" s="32">
        <v>0.9423643084397253</v>
      </c>
      <c r="Q14" s="32">
        <v>0.97197861908566041</v>
      </c>
      <c r="R14" s="32">
        <v>0.96372201476126995</v>
      </c>
      <c r="S14" s="32">
        <v>0.9492141088666336</v>
      </c>
    </row>
    <row r="15" spans="2:19">
      <c r="B15" s="24" t="s">
        <v>13</v>
      </c>
      <c r="C15" s="32">
        <v>0.90602666666666665</v>
      </c>
      <c r="D15" s="32">
        <v>0.94358301332722561</v>
      </c>
      <c r="E15" s="32">
        <v>0.94123652114362022</v>
      </c>
      <c r="F15" s="32">
        <v>0.94467139393864574</v>
      </c>
      <c r="G15" s="32">
        <v>0.9613427952809207</v>
      </c>
      <c r="H15" s="32">
        <v>0.96049899714429854</v>
      </c>
      <c r="I15" s="32">
        <v>0.95459019297347658</v>
      </c>
      <c r="J15" s="32">
        <v>0.95376262523543565</v>
      </c>
      <c r="K15" s="32">
        <v>0.96267214682181146</v>
      </c>
      <c r="L15" s="32">
        <v>0.94811434553532425</v>
      </c>
      <c r="M15" s="32" t="s">
        <v>98</v>
      </c>
      <c r="N15" s="32">
        <v>0.9708073975782987</v>
      </c>
      <c r="O15" s="32">
        <v>0.90739301894471258</v>
      </c>
      <c r="P15" s="32">
        <v>0.94693316440567177</v>
      </c>
      <c r="Q15" s="32">
        <v>0.96902553836961436</v>
      </c>
      <c r="R15" s="32">
        <v>0.95411863238633998</v>
      </c>
      <c r="S15" s="32">
        <v>0.94872275396263561</v>
      </c>
    </row>
    <row r="16" spans="2:19">
      <c r="B16" s="24" t="s">
        <v>14</v>
      </c>
      <c r="C16" s="32">
        <v>0.86957333333333331</v>
      </c>
      <c r="D16" s="32">
        <v>0.94599709944098842</v>
      </c>
      <c r="E16" s="32">
        <v>0.92363158319771144</v>
      </c>
      <c r="F16" s="32">
        <v>0.95014285714285707</v>
      </c>
      <c r="G16" s="32">
        <v>0.95351540000235491</v>
      </c>
      <c r="H16" s="32">
        <v>0.94992005766416787</v>
      </c>
      <c r="I16" s="32">
        <v>0.94460603745488092</v>
      </c>
      <c r="J16" s="32">
        <v>0.93537578723824877</v>
      </c>
      <c r="K16" s="32">
        <v>0.95168354334944105</v>
      </c>
      <c r="L16" s="32">
        <v>0.94165026073859615</v>
      </c>
      <c r="M16" s="32" t="s">
        <v>98</v>
      </c>
      <c r="N16" s="32">
        <v>0.95823241261917436</v>
      </c>
      <c r="O16" s="32">
        <v>0.85510795591781896</v>
      </c>
      <c r="P16" s="32">
        <v>0.93838164048315853</v>
      </c>
      <c r="Q16" s="32">
        <v>0.9567917035824216</v>
      </c>
      <c r="R16" s="32">
        <v>0.94750374814013005</v>
      </c>
      <c r="S16" s="32">
        <v>0.94881903407243984</v>
      </c>
    </row>
    <row r="17" spans="2:13" ht="8.25" customHeight="1">
      <c r="B17" s="12"/>
      <c r="C17" s="12"/>
      <c r="D17" s="12"/>
      <c r="E17" s="12"/>
      <c r="F17" s="12"/>
      <c r="G17" s="12"/>
      <c r="H17" s="12"/>
      <c r="I17" s="12"/>
      <c r="J17" s="12"/>
      <c r="K17" s="12"/>
      <c r="M17" s="65"/>
    </row>
    <row r="18" spans="2:13" ht="19.5" customHeight="1">
      <c r="B18" s="298" t="s">
        <v>99</v>
      </c>
      <c r="C18" s="299"/>
      <c r="D18" s="299"/>
      <c r="E18" s="299"/>
      <c r="F18" s="299"/>
      <c r="G18" s="299"/>
      <c r="H18" s="299"/>
      <c r="I18" s="299"/>
      <c r="J18" s="299"/>
      <c r="K18" s="39"/>
    </row>
    <row r="19" spans="2:13" ht="19.5" customHeight="1">
      <c r="B19" s="299"/>
      <c r="C19" s="299"/>
      <c r="D19" s="299"/>
      <c r="E19" s="299"/>
      <c r="F19" s="299"/>
      <c r="G19" s="299"/>
      <c r="H19" s="299"/>
      <c r="I19" s="299"/>
      <c r="J19" s="299"/>
      <c r="K19" s="39"/>
    </row>
    <row r="20" spans="2:13" ht="15" customHeight="1">
      <c r="B20" s="300" t="s">
        <v>100</v>
      </c>
      <c r="C20" s="299"/>
      <c r="D20" s="299"/>
      <c r="E20" s="299"/>
      <c r="F20" s="299"/>
      <c r="G20" s="299"/>
      <c r="H20" s="299"/>
      <c r="I20" s="299"/>
      <c r="J20" s="299"/>
      <c r="K20" s="39"/>
    </row>
    <row r="21" spans="2:13" ht="15" customHeight="1">
      <c r="B21" s="300" t="s">
        <v>101</v>
      </c>
      <c r="C21" s="299"/>
      <c r="D21" s="299"/>
      <c r="E21" s="299"/>
      <c r="F21" s="299"/>
      <c r="G21" s="299"/>
      <c r="H21" s="299"/>
      <c r="I21" s="299"/>
      <c r="J21" s="299"/>
    </row>
  </sheetData>
  <mergeCells count="3">
    <mergeCell ref="B18:J19"/>
    <mergeCell ref="B20:J20"/>
    <mergeCell ref="B21:J21"/>
  </mergeCells>
  <pageMargins left="0.7" right="0.7" top="0.75" bottom="0.75" header="0.3" footer="0.3"/>
  <pageSetup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3FBCC-709A-4482-9348-419B60A85EAC}">
  <sheetPr>
    <tabColor rgb="FFDE1731"/>
  </sheetPr>
  <dimension ref="B2:S20"/>
  <sheetViews>
    <sheetView showGridLines="0" zoomScale="90" zoomScaleNormal="90" workbookViewId="0">
      <selection activeCell="G9" sqref="G9"/>
    </sheetView>
  </sheetViews>
  <sheetFormatPr defaultColWidth="11.42578125" defaultRowHeight="15"/>
  <cols>
    <col min="1" max="1" width="7.5703125" customWidth="1"/>
    <col min="2" max="2" width="11.42578125" customWidth="1"/>
  </cols>
  <sheetData>
    <row r="2" spans="2:19" ht="15.75">
      <c r="B2" s="94" t="s">
        <v>102</v>
      </c>
      <c r="D2" s="31"/>
      <c r="E2" s="31"/>
      <c r="F2" s="31"/>
      <c r="G2" s="12"/>
      <c r="H2" s="12"/>
    </row>
    <row r="3" spans="2:19">
      <c r="B3" s="12"/>
      <c r="C3" s="12"/>
      <c r="D3" s="12"/>
      <c r="E3" s="12"/>
      <c r="F3" s="12"/>
      <c r="G3" s="12"/>
      <c r="H3" s="12"/>
    </row>
    <row r="4" spans="2:19">
      <c r="C4" s="100">
        <v>2009</v>
      </c>
      <c r="D4" s="100">
        <v>2010</v>
      </c>
      <c r="E4" s="100">
        <v>2011</v>
      </c>
      <c r="F4" s="100">
        <v>2012</v>
      </c>
      <c r="G4" s="100">
        <v>2013</v>
      </c>
      <c r="H4" s="100">
        <v>2014</v>
      </c>
      <c r="I4" s="100">
        <v>2015</v>
      </c>
      <c r="J4" s="100">
        <v>2016</v>
      </c>
      <c r="K4" s="100">
        <v>2017</v>
      </c>
      <c r="L4" s="100">
        <v>2018</v>
      </c>
      <c r="M4" s="100">
        <v>2019</v>
      </c>
      <c r="N4" s="100">
        <v>2020</v>
      </c>
      <c r="O4" s="100">
        <v>2021</v>
      </c>
      <c r="P4" s="100">
        <v>2022</v>
      </c>
      <c r="Q4" s="100">
        <v>2023</v>
      </c>
      <c r="R4" s="100">
        <v>2024</v>
      </c>
      <c r="S4" s="100">
        <v>2025</v>
      </c>
    </row>
    <row r="5" spans="2:19">
      <c r="B5" s="24" t="s">
        <v>3</v>
      </c>
      <c r="C5" s="32">
        <v>0.7798571428571428</v>
      </c>
      <c r="D5" s="32">
        <v>0.84660813333333329</v>
      </c>
      <c r="E5" s="32">
        <v>0.89015194497266492</v>
      </c>
      <c r="F5" s="33">
        <v>0.89757692307692305</v>
      </c>
      <c r="G5" s="33">
        <v>0.83674500614285718</v>
      </c>
      <c r="H5" s="34">
        <v>0.83141695253494508</v>
      </c>
      <c r="I5" s="34">
        <v>0.82240981263108748</v>
      </c>
      <c r="J5" s="34">
        <v>0.83251410139021886</v>
      </c>
      <c r="K5" s="34">
        <v>0.81278955597452018</v>
      </c>
      <c r="L5" s="34">
        <v>0.84195180671191872</v>
      </c>
      <c r="M5" s="34">
        <v>0.83946936249381565</v>
      </c>
      <c r="N5" s="34">
        <v>0.85866220755089973</v>
      </c>
      <c r="O5" s="34">
        <v>0.86350702693372072</v>
      </c>
      <c r="P5" s="34">
        <v>0.82471314189325229</v>
      </c>
      <c r="Q5" s="34">
        <v>0.84641573201672182</v>
      </c>
      <c r="R5" s="34">
        <v>0.85565169924282003</v>
      </c>
      <c r="S5" s="34">
        <v>0.84917153875757978</v>
      </c>
    </row>
    <row r="6" spans="2:19">
      <c r="B6" s="24" t="s">
        <v>4</v>
      </c>
      <c r="C6" s="32">
        <v>0.78535714285714275</v>
      </c>
      <c r="D6" s="32">
        <v>0.86043700000000023</v>
      </c>
      <c r="E6" s="32">
        <v>0.89738909512690046</v>
      </c>
      <c r="F6" s="33">
        <v>0.90267692307692304</v>
      </c>
      <c r="G6" s="33">
        <v>0.85107890431884947</v>
      </c>
      <c r="H6" s="34">
        <v>0.83684931465518542</v>
      </c>
      <c r="I6" s="34">
        <v>0.82378716335781588</v>
      </c>
      <c r="J6" s="34">
        <v>0.83070544400956203</v>
      </c>
      <c r="K6" s="34">
        <v>0.81791134461653958</v>
      </c>
      <c r="L6" s="34">
        <v>0.83706404169040183</v>
      </c>
      <c r="M6" s="34">
        <v>0.84724374309162498</v>
      </c>
      <c r="N6" s="34">
        <v>0.86657814656790344</v>
      </c>
      <c r="O6" s="34">
        <v>0.85264092958814708</v>
      </c>
      <c r="P6" s="34">
        <v>0.82364526555914908</v>
      </c>
      <c r="Q6" s="34">
        <v>0.84301307613356302</v>
      </c>
      <c r="R6" s="34">
        <v>0.85456932561736998</v>
      </c>
      <c r="S6" s="34">
        <v>0.84051376669426792</v>
      </c>
    </row>
    <row r="7" spans="2:19">
      <c r="B7" s="24" t="s">
        <v>5</v>
      </c>
      <c r="C7" s="32">
        <v>0.79549999999999987</v>
      </c>
      <c r="D7" s="32">
        <v>0.81781333333333339</v>
      </c>
      <c r="E7" s="32">
        <v>0.87596762333839506</v>
      </c>
      <c r="F7" s="33">
        <v>0.8831230769230769</v>
      </c>
      <c r="G7" s="33">
        <v>0.84748488184418336</v>
      </c>
      <c r="H7" s="34">
        <v>0.82301179739810026</v>
      </c>
      <c r="I7" s="34">
        <v>0.81895459217529853</v>
      </c>
      <c r="J7" s="34">
        <v>0.82138624226871026</v>
      </c>
      <c r="K7" s="34">
        <v>0.81523312066358911</v>
      </c>
      <c r="L7" s="34">
        <v>0.82460742867090286</v>
      </c>
      <c r="M7" s="34">
        <v>0.84535795924139001</v>
      </c>
      <c r="N7" s="34">
        <v>0.86336453360945076</v>
      </c>
      <c r="O7" s="34">
        <v>0.8604419112736057</v>
      </c>
      <c r="P7" s="34">
        <v>0.80083633536692456</v>
      </c>
      <c r="Q7" s="34">
        <v>0.83549615050658099</v>
      </c>
      <c r="R7" s="34">
        <v>0.84725719820683998</v>
      </c>
      <c r="S7" s="34">
        <v>0.82719579726719028</v>
      </c>
    </row>
    <row r="8" spans="2:19">
      <c r="B8" s="24" t="s">
        <v>6</v>
      </c>
      <c r="C8" s="32">
        <v>0.80657142857142861</v>
      </c>
      <c r="D8" s="32">
        <v>0.82850426666666688</v>
      </c>
      <c r="E8" s="32">
        <v>0.87738828296282856</v>
      </c>
      <c r="F8" s="33" t="s">
        <v>103</v>
      </c>
      <c r="G8" s="33">
        <v>0.84308466844772367</v>
      </c>
      <c r="H8" s="34">
        <v>0.82642621575916242</v>
      </c>
      <c r="I8" s="34">
        <v>0.82411152131043397</v>
      </c>
      <c r="J8" s="34">
        <v>0.82153220338983046</v>
      </c>
      <c r="K8" s="34">
        <v>0.82433296272474821</v>
      </c>
      <c r="L8" s="34">
        <v>0.82548162932492786</v>
      </c>
      <c r="M8" s="34">
        <v>0.84912646896390387</v>
      </c>
      <c r="N8" s="34">
        <v>0.87882483542016265</v>
      </c>
      <c r="O8" s="34">
        <v>0.88690674227790445</v>
      </c>
      <c r="P8" s="34">
        <v>0.81775827865704209</v>
      </c>
      <c r="Q8" s="34">
        <v>0.84439862666822862</v>
      </c>
      <c r="R8" s="34">
        <v>0.84951972704156997</v>
      </c>
      <c r="S8" s="34">
        <v>0.83291115784111724</v>
      </c>
    </row>
    <row r="9" spans="2:19">
      <c r="B9" s="24" t="s">
        <v>7</v>
      </c>
      <c r="C9" s="32">
        <v>0.82757142857142874</v>
      </c>
      <c r="D9" s="32">
        <v>0.83209666666666671</v>
      </c>
      <c r="E9" s="32">
        <v>0.87278208812369895</v>
      </c>
      <c r="F9" s="33" t="s">
        <v>103</v>
      </c>
      <c r="G9" s="33">
        <v>0.8390970348874538</v>
      </c>
      <c r="H9" s="34">
        <v>0.82919101042932752</v>
      </c>
      <c r="I9" s="34">
        <v>0.83028032882415315</v>
      </c>
      <c r="J9" s="34">
        <v>0.82792142383223577</v>
      </c>
      <c r="K9" s="34">
        <v>0.82953842903647912</v>
      </c>
      <c r="L9" s="34">
        <v>0.82822179077184399</v>
      </c>
      <c r="M9" s="34">
        <v>0.85286097003505157</v>
      </c>
      <c r="N9" s="34">
        <v>0.8882115843338666</v>
      </c>
      <c r="O9" s="34">
        <v>0.8692909217566327</v>
      </c>
      <c r="P9" s="34">
        <v>0.82406610490982513</v>
      </c>
      <c r="Q9" s="34">
        <v>0.84842249307550743</v>
      </c>
      <c r="R9" s="34">
        <v>0.84949487155944003</v>
      </c>
      <c r="S9" s="34">
        <v>0.83149759027798398</v>
      </c>
    </row>
    <row r="10" spans="2:19">
      <c r="B10" s="24" t="s">
        <v>8</v>
      </c>
      <c r="C10" s="32">
        <v>0.83600000000000008</v>
      </c>
      <c r="D10" s="32">
        <v>0.84108673333333306</v>
      </c>
      <c r="E10" s="32">
        <v>0.87532387911539322</v>
      </c>
      <c r="F10" s="33">
        <v>0.8446999999999999</v>
      </c>
      <c r="G10" s="33">
        <v>0.84485230479683171</v>
      </c>
      <c r="H10" s="34">
        <v>0.82561230870069557</v>
      </c>
      <c r="I10" s="34">
        <v>0.83025643481335143</v>
      </c>
      <c r="J10" s="34">
        <v>0.82852969940905397</v>
      </c>
      <c r="K10" s="34">
        <v>0.83314856538265503</v>
      </c>
      <c r="L10" s="34">
        <v>0.82117332354271111</v>
      </c>
      <c r="M10" s="34">
        <v>0.85115465872828078</v>
      </c>
      <c r="N10" s="34">
        <v>0.88060869124233165</v>
      </c>
      <c r="O10" s="34">
        <v>0.86602254927407663</v>
      </c>
      <c r="P10" s="34">
        <v>0.83353368154475327</v>
      </c>
      <c r="Q10" s="34">
        <v>0.856798455323872</v>
      </c>
      <c r="R10" s="34">
        <v>0.84798825341082995</v>
      </c>
      <c r="S10" s="34">
        <v>0.83955772478156077</v>
      </c>
    </row>
    <row r="11" spans="2:19">
      <c r="B11" s="24" t="s">
        <v>9</v>
      </c>
      <c r="C11" s="32">
        <v>0.85350000000000015</v>
      </c>
      <c r="D11" s="32">
        <v>0.85904657142857133</v>
      </c>
      <c r="E11" s="32">
        <v>0.88263070730626225</v>
      </c>
      <c r="F11" s="33">
        <v>0.83438571428571429</v>
      </c>
      <c r="G11" s="33">
        <v>0.85291469123147279</v>
      </c>
      <c r="H11" s="34">
        <v>0.84060762320449178</v>
      </c>
      <c r="I11" s="34">
        <v>0.83005028894933219</v>
      </c>
      <c r="J11" s="34">
        <v>0.82778914736982656</v>
      </c>
      <c r="K11" s="34">
        <v>0.83528134662731179</v>
      </c>
      <c r="L11" s="34">
        <v>0.83266476796876299</v>
      </c>
      <c r="M11" s="34">
        <v>0.85647694717874745</v>
      </c>
      <c r="N11" s="34">
        <v>0.88762763738717887</v>
      </c>
      <c r="O11" s="34">
        <v>0.84849429854416325</v>
      </c>
      <c r="P11" s="34">
        <v>0.83282488651964248</v>
      </c>
      <c r="Q11" s="34">
        <v>0.85786058534437892</v>
      </c>
      <c r="R11" s="34">
        <v>0.85199506977310002</v>
      </c>
      <c r="S11" s="34">
        <v>0.83759319760173023</v>
      </c>
    </row>
    <row r="12" spans="2:19">
      <c r="B12" s="24" t="s">
        <v>10</v>
      </c>
      <c r="C12" s="32">
        <v>0.84164285714285725</v>
      </c>
      <c r="D12" s="32">
        <v>0.84876042857142864</v>
      </c>
      <c r="E12" s="32">
        <v>0.88223133130329312</v>
      </c>
      <c r="F12" s="33">
        <v>0.82523281957142858</v>
      </c>
      <c r="G12" s="33">
        <v>0.84949102774246654</v>
      </c>
      <c r="H12" s="34">
        <v>0.83783133545137445</v>
      </c>
      <c r="I12" s="34">
        <v>0.8224656867783936</v>
      </c>
      <c r="J12" s="34">
        <v>0.82576280117971113</v>
      </c>
      <c r="K12" s="34">
        <v>0.84167382382694045</v>
      </c>
      <c r="L12" s="34">
        <v>0.82903805402117303</v>
      </c>
      <c r="M12" s="34">
        <v>0.85552616263799597</v>
      </c>
      <c r="N12" s="34">
        <v>0.88088735200581414</v>
      </c>
      <c r="O12" s="34">
        <v>0.84801528702294315</v>
      </c>
      <c r="P12" s="34">
        <v>0.83473386005481232</v>
      </c>
      <c r="Q12" s="34">
        <v>0.85501414566391098</v>
      </c>
      <c r="R12" s="34">
        <v>0.852573153247</v>
      </c>
      <c r="S12" s="34">
        <v>0.82711603274760415</v>
      </c>
    </row>
    <row r="13" spans="2:19">
      <c r="B13" s="24" t="s">
        <v>11</v>
      </c>
      <c r="C13" s="32">
        <v>0.83514285714285719</v>
      </c>
      <c r="D13" s="32">
        <v>0.86185926925579948</v>
      </c>
      <c r="E13" s="32">
        <v>0.88647598427423135</v>
      </c>
      <c r="F13" s="33">
        <v>0.81607132400000004</v>
      </c>
      <c r="G13" s="33">
        <v>0.84898636068451994</v>
      </c>
      <c r="H13" s="34">
        <v>0.83457094641704543</v>
      </c>
      <c r="I13" s="34">
        <v>0.81816856481809219</v>
      </c>
      <c r="J13" s="34">
        <v>0.81960136569965947</v>
      </c>
      <c r="K13" s="34">
        <v>0.83824010955204109</v>
      </c>
      <c r="L13" s="34">
        <v>0.82948056999344588</v>
      </c>
      <c r="M13" s="34">
        <v>0.85894848765688681</v>
      </c>
      <c r="N13" s="34">
        <v>0.87023953693851919</v>
      </c>
      <c r="O13" s="34">
        <v>0.82619977004331391</v>
      </c>
      <c r="P13" s="34">
        <v>0.83254745303775668</v>
      </c>
      <c r="Q13" s="34">
        <v>0.8601026124228428</v>
      </c>
      <c r="R13" s="34">
        <v>0.85121808271629995</v>
      </c>
      <c r="S13" s="34">
        <v>0.82545865067158919</v>
      </c>
    </row>
    <row r="14" spans="2:19">
      <c r="B14" s="24" t="s">
        <v>12</v>
      </c>
      <c r="C14" s="32">
        <v>0.83528571428571408</v>
      </c>
      <c r="D14" s="32">
        <v>0.88293581610167915</v>
      </c>
      <c r="E14" s="32">
        <v>0.88471556588809053</v>
      </c>
      <c r="F14" s="33">
        <v>0.82071260000000001</v>
      </c>
      <c r="G14" s="33">
        <v>0.84280780122935384</v>
      </c>
      <c r="H14" s="34">
        <v>0.82875627279615105</v>
      </c>
      <c r="I14" s="34">
        <v>0.8215731815031373</v>
      </c>
      <c r="J14" s="34">
        <v>0.82380336541718424</v>
      </c>
      <c r="K14" s="34">
        <v>0.84642612703738929</v>
      </c>
      <c r="L14" s="34">
        <v>0.82946789195007875</v>
      </c>
      <c r="M14" s="34">
        <v>0.8550590403282301</v>
      </c>
      <c r="N14" s="34">
        <v>0.86961890096224692</v>
      </c>
      <c r="O14" s="34">
        <v>0.82060377981983146</v>
      </c>
      <c r="P14" s="34">
        <v>0.83967573361918801</v>
      </c>
      <c r="Q14" s="34">
        <v>0.85438275041899869</v>
      </c>
      <c r="R14" s="34">
        <v>0.84590505772059998</v>
      </c>
      <c r="S14" s="34">
        <v>0.83080906252441511</v>
      </c>
    </row>
    <row r="15" spans="2:19">
      <c r="B15" s="24" t="s">
        <v>13</v>
      </c>
      <c r="C15" s="32">
        <v>0.82893333333333341</v>
      </c>
      <c r="D15" s="32">
        <v>0.88638150849347852</v>
      </c>
      <c r="E15" s="32">
        <v>0.88651380552793502</v>
      </c>
      <c r="F15" s="33">
        <v>0.82341751528571439</v>
      </c>
      <c r="G15" s="33">
        <v>0.8360065920340094</v>
      </c>
      <c r="H15" s="34">
        <v>0.82858003233027844</v>
      </c>
      <c r="I15" s="34">
        <v>0.82409064739797577</v>
      </c>
      <c r="J15" s="34">
        <v>0.82132967989584871</v>
      </c>
      <c r="K15" s="34">
        <v>0.83818444941638093</v>
      </c>
      <c r="L15" s="34">
        <v>0.8261579117716622</v>
      </c>
      <c r="M15" s="34" t="s">
        <v>98</v>
      </c>
      <c r="N15" s="34">
        <v>0.86869865116549594</v>
      </c>
      <c r="O15" s="34">
        <v>0.81494577335391483</v>
      </c>
      <c r="P15" s="34">
        <v>0.83898271791139256</v>
      </c>
      <c r="Q15" s="34">
        <v>0.85034373816534237</v>
      </c>
      <c r="R15" s="34">
        <v>0.83723866000949998</v>
      </c>
      <c r="S15" s="34">
        <v>0.82944176785291168</v>
      </c>
    </row>
    <row r="16" spans="2:19">
      <c r="B16" s="24" t="s">
        <v>14</v>
      </c>
      <c r="C16" s="32">
        <v>0.81066666666666665</v>
      </c>
      <c r="D16" s="32">
        <v>0.88800821978207978</v>
      </c>
      <c r="E16" s="32">
        <v>0.87990240051249302</v>
      </c>
      <c r="F16" s="33">
        <v>0.83231428571428567</v>
      </c>
      <c r="G16" s="33">
        <v>0.83071145929944235</v>
      </c>
      <c r="H16" s="33">
        <v>0.82091000933868075</v>
      </c>
      <c r="I16" s="33">
        <v>0.82001978577622536</v>
      </c>
      <c r="J16" s="33">
        <v>0.81076445608799297</v>
      </c>
      <c r="K16" s="33">
        <v>0.83269086626935973</v>
      </c>
      <c r="L16" s="33">
        <v>0.82524872753753586</v>
      </c>
      <c r="M16" s="33" t="s">
        <v>98</v>
      </c>
      <c r="N16" s="33">
        <v>0.85828704333672245</v>
      </c>
      <c r="O16" s="33">
        <v>0.78500549595180857</v>
      </c>
      <c r="P16" s="33">
        <v>0.83132141010300797</v>
      </c>
      <c r="Q16" s="34">
        <v>0.84055885604854286</v>
      </c>
      <c r="R16" s="34">
        <v>0.83255813277180002</v>
      </c>
      <c r="S16" s="34">
        <v>0.83459559802458716</v>
      </c>
    </row>
    <row r="17" spans="2:13" ht="9.75" customHeight="1"/>
    <row r="18" spans="2:13" ht="26.25" customHeight="1">
      <c r="B18" s="298" t="s">
        <v>99</v>
      </c>
      <c r="C18" s="299"/>
      <c r="D18" s="299"/>
      <c r="E18" s="299"/>
      <c r="F18" s="299"/>
      <c r="G18" s="299"/>
      <c r="H18" s="299"/>
      <c r="I18" s="299"/>
      <c r="J18" s="299"/>
      <c r="K18" s="299"/>
      <c r="L18" s="299"/>
      <c r="M18" s="299"/>
    </row>
    <row r="19" spans="2:13" ht="15" customHeight="1">
      <c r="B19" s="300" t="s">
        <v>100</v>
      </c>
      <c r="C19" s="299"/>
      <c r="D19" s="299"/>
      <c r="E19" s="299"/>
      <c r="F19" s="299"/>
      <c r="G19" s="299"/>
      <c r="H19" s="299"/>
      <c r="I19" s="299"/>
      <c r="J19" s="299"/>
    </row>
    <row r="20" spans="2:13">
      <c r="B20" s="300" t="s">
        <v>101</v>
      </c>
      <c r="C20" s="299"/>
      <c r="D20" s="299"/>
      <c r="E20" s="299"/>
      <c r="F20" s="299"/>
      <c r="G20" s="299"/>
      <c r="H20" s="299"/>
      <c r="I20" s="299"/>
      <c r="J20" s="299"/>
    </row>
  </sheetData>
  <mergeCells count="3">
    <mergeCell ref="B19:J19"/>
    <mergeCell ref="B18:M18"/>
    <mergeCell ref="B20:J2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3F5250-C9D9-4BBF-9EE0-1CD9173AD6C3}">
  <sheetPr>
    <tabColor rgb="FFDE1731"/>
    <pageSetUpPr fitToPage="1"/>
  </sheetPr>
  <dimension ref="B2:O13"/>
  <sheetViews>
    <sheetView showGridLines="0" zoomScale="90" zoomScaleNormal="90" workbookViewId="0">
      <selection activeCell="H13" sqref="H13"/>
    </sheetView>
  </sheetViews>
  <sheetFormatPr defaultColWidth="11.42578125" defaultRowHeight="15"/>
  <cols>
    <col min="1" max="1" width="7.5703125" customWidth="1"/>
    <col min="2" max="2" width="17.85546875" bestFit="1" customWidth="1"/>
    <col min="12" max="12" width="12.140625" customWidth="1"/>
    <col min="15" max="15" width="21.7109375" customWidth="1"/>
  </cols>
  <sheetData>
    <row r="2" spans="2:15">
      <c r="B2" s="94" t="s">
        <v>104</v>
      </c>
    </row>
    <row r="4" spans="2:15">
      <c r="B4" s="206" t="s">
        <v>19</v>
      </c>
      <c r="C4" s="206">
        <v>45658</v>
      </c>
      <c r="D4" s="206">
        <v>45689</v>
      </c>
      <c r="E4" s="206">
        <v>45717</v>
      </c>
      <c r="F4" s="206">
        <v>45748</v>
      </c>
      <c r="G4" s="206">
        <v>45778</v>
      </c>
      <c r="H4" s="206">
        <v>45809</v>
      </c>
      <c r="I4" s="206">
        <v>45839</v>
      </c>
      <c r="J4" s="206">
        <v>45870</v>
      </c>
      <c r="K4" s="206">
        <v>45901</v>
      </c>
      <c r="L4" s="206">
        <v>45931</v>
      </c>
      <c r="M4" s="206">
        <v>45962</v>
      </c>
      <c r="N4" s="206">
        <v>45992</v>
      </c>
      <c r="O4" s="206" t="s">
        <v>105</v>
      </c>
    </row>
    <row r="5" spans="2:15">
      <c r="B5" s="30" t="s">
        <v>20</v>
      </c>
      <c r="C5" s="34">
        <v>0.97633020100730405</v>
      </c>
      <c r="D5" s="34">
        <v>0.97511932034500237</v>
      </c>
      <c r="E5" s="34">
        <v>0.96218452847632907</v>
      </c>
      <c r="F5" s="34">
        <v>0.96788267010142237</v>
      </c>
      <c r="G5" s="34">
        <v>0.96685517683256872</v>
      </c>
      <c r="H5" s="34">
        <v>0.96803259956385956</v>
      </c>
      <c r="I5" s="34">
        <v>0.95633760475626051</v>
      </c>
      <c r="J5" s="34">
        <v>0.9374147939174845</v>
      </c>
      <c r="K5" s="34">
        <v>0.94337076198832648</v>
      </c>
      <c r="L5" s="34">
        <v>0.93344587193233697</v>
      </c>
      <c r="M5" s="34">
        <v>0.96109336202688689</v>
      </c>
      <c r="N5" s="34">
        <v>0.97104795599834304</v>
      </c>
      <c r="O5" s="77">
        <v>0.96110945755371124</v>
      </c>
    </row>
    <row r="6" spans="2:15">
      <c r="B6" s="30" t="s">
        <v>21</v>
      </c>
      <c r="C6" s="34">
        <v>0.93356598967691129</v>
      </c>
      <c r="D6" s="34">
        <v>0.90683414041631238</v>
      </c>
      <c r="E6" s="34">
        <v>0.91809814640737375</v>
      </c>
      <c r="F6" s="34">
        <v>0.9342001517771209</v>
      </c>
      <c r="G6" s="34">
        <v>0.92844758235862723</v>
      </c>
      <c r="H6" s="34">
        <v>0.93510506966957851</v>
      </c>
      <c r="I6" s="34">
        <v>0.93969441432094192</v>
      </c>
      <c r="J6" s="34">
        <v>0.93313244864760536</v>
      </c>
      <c r="K6" s="34">
        <v>0.92049539285889614</v>
      </c>
      <c r="L6" s="34">
        <v>0.92777233354842192</v>
      </c>
      <c r="M6" s="34">
        <v>0.92366452866671211</v>
      </c>
      <c r="N6" s="34">
        <v>0.9301362952948945</v>
      </c>
      <c r="O6" s="77">
        <v>0.92793511130088246</v>
      </c>
    </row>
    <row r="7" spans="2:15">
      <c r="B7" s="30" t="s">
        <v>22</v>
      </c>
      <c r="C7" s="34">
        <v>0.98604661048371478</v>
      </c>
      <c r="D7" s="34">
        <v>0.9838125564817557</v>
      </c>
      <c r="E7" s="34">
        <v>0.96568092587504806</v>
      </c>
      <c r="F7" s="34">
        <v>0.9660274908080404</v>
      </c>
      <c r="G7" s="34">
        <v>0.9624169005278107</v>
      </c>
      <c r="H7" s="34">
        <v>0.96890813682137888</v>
      </c>
      <c r="I7" s="34">
        <v>0.97076125083079778</v>
      </c>
      <c r="J7" s="34">
        <v>0.96116698600073991</v>
      </c>
      <c r="K7" s="34">
        <v>0.94061864279962804</v>
      </c>
      <c r="L7" s="34">
        <v>0.95581425521991437</v>
      </c>
      <c r="M7" s="34">
        <v>0.94715216231271715</v>
      </c>
      <c r="N7" s="34">
        <v>0.92656709802366577</v>
      </c>
      <c r="O7" s="77">
        <v>0.96130196130853307</v>
      </c>
    </row>
    <row r="8" spans="2:15">
      <c r="B8" s="30" t="s">
        <v>23</v>
      </c>
      <c r="C8" s="34">
        <v>0.98474441946239832</v>
      </c>
      <c r="D8" s="34">
        <v>0.97592538425521502</v>
      </c>
      <c r="E8" s="34">
        <v>0.9774803585459052</v>
      </c>
      <c r="F8" s="34">
        <v>0.97532115807124797</v>
      </c>
      <c r="G8" s="34">
        <v>0.97889903663388</v>
      </c>
      <c r="H8" s="34">
        <v>0.97898080629114781</v>
      </c>
      <c r="I8" s="34">
        <v>0.97623689512628797</v>
      </c>
      <c r="J8" s="34">
        <v>0.96231488563536915</v>
      </c>
      <c r="K8" s="34">
        <v>0.98170492503391893</v>
      </c>
      <c r="L8" s="34">
        <v>0.98783738037997371</v>
      </c>
      <c r="M8" s="34">
        <v>0.98642480005235078</v>
      </c>
      <c r="N8" s="34">
        <v>0.98380724794527263</v>
      </c>
      <c r="O8" s="77">
        <v>0.97876701439706082</v>
      </c>
    </row>
    <row r="9" spans="2:15">
      <c r="B9" s="30" t="s">
        <v>24</v>
      </c>
      <c r="C9" s="34">
        <v>0.92179281586656603</v>
      </c>
      <c r="D9" s="34">
        <v>0.88772734452843882</v>
      </c>
      <c r="E9" s="34">
        <v>0.88375384032533122</v>
      </c>
      <c r="F9" s="34">
        <v>0.84834150074502779</v>
      </c>
      <c r="G9" s="34">
        <v>0.55936708877330588</v>
      </c>
      <c r="H9" s="34"/>
      <c r="I9" s="34"/>
      <c r="J9" s="34"/>
      <c r="K9" s="34"/>
      <c r="L9" s="34"/>
      <c r="M9" s="34"/>
      <c r="N9" s="34"/>
      <c r="O9" s="77">
        <v>0.84708976954880866</v>
      </c>
    </row>
    <row r="10" spans="2:15">
      <c r="B10" s="35" t="s">
        <v>106</v>
      </c>
      <c r="C10" s="36">
        <v>0.96056924036570479</v>
      </c>
      <c r="D10" s="36">
        <v>0.94574948194841069</v>
      </c>
      <c r="E10" s="36">
        <v>0.94586300887560792</v>
      </c>
      <c r="F10" s="36">
        <v>0.95098547330134664</v>
      </c>
      <c r="G10" s="36">
        <v>0.94408856122458173</v>
      </c>
      <c r="H10" s="36">
        <v>0.95773487490148701</v>
      </c>
      <c r="I10" s="36">
        <v>0.95664957471311018</v>
      </c>
      <c r="J10" s="36">
        <v>0.94609394636902311</v>
      </c>
      <c r="K10" s="36">
        <v>0.94276007986414312</v>
      </c>
      <c r="L10" s="36">
        <v>0.9492141088666336</v>
      </c>
      <c r="M10" s="36">
        <v>0.94872275396263561</v>
      </c>
      <c r="N10" s="36">
        <v>0.94881903407243984</v>
      </c>
      <c r="O10" s="36">
        <v>0.95001327267743907</v>
      </c>
    </row>
    <row r="11" spans="2:15" ht="10.5" customHeight="1"/>
    <row r="12" spans="2:15">
      <c r="B12" s="232" t="s">
        <v>107</v>
      </c>
    </row>
    <row r="13" spans="2:15">
      <c r="B13" s="232" t="s">
        <v>108</v>
      </c>
      <c r="D13" s="43"/>
    </row>
  </sheetData>
  <conditionalFormatting sqref="B5:B9">
    <cfRule type="cellIs" dxfId="10" priority="14" operator="equal">
      <formula>""</formula>
    </cfRule>
  </conditionalFormatting>
  <conditionalFormatting sqref="B12:B13">
    <cfRule type="cellIs" dxfId="9" priority="1" operator="equal">
      <formula>""</formula>
    </cfRule>
  </conditionalFormatting>
  <pageMargins left="0.7" right="0.7" top="0.75" bottom="0.75" header="0.3" footer="0.3"/>
  <pageSetup orientation="landscape"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6AFC81-8EF9-461F-B1E5-73ACA0A80841}">
  <sheetPr>
    <tabColor rgb="FFDE1731"/>
    <pageSetUpPr fitToPage="1"/>
  </sheetPr>
  <dimension ref="B2:O13"/>
  <sheetViews>
    <sheetView showGridLines="0" zoomScale="90" zoomScaleNormal="90" workbookViewId="0">
      <selection activeCell="I14" sqref="I14"/>
    </sheetView>
  </sheetViews>
  <sheetFormatPr defaultColWidth="11.42578125" defaultRowHeight="15"/>
  <cols>
    <col min="1" max="1" width="7.5703125" customWidth="1"/>
    <col min="2" max="2" width="17.85546875" bestFit="1" customWidth="1"/>
    <col min="15" max="15" width="22" customWidth="1"/>
  </cols>
  <sheetData>
    <row r="2" spans="2:15">
      <c r="B2" s="94" t="s">
        <v>109</v>
      </c>
    </row>
    <row r="3" spans="2:15">
      <c r="B3" s="11"/>
    </row>
    <row r="4" spans="2:15">
      <c r="B4" s="206" t="s">
        <v>19</v>
      </c>
      <c r="C4" s="206">
        <v>45658</v>
      </c>
      <c r="D4" s="206">
        <v>45689</v>
      </c>
      <c r="E4" s="206">
        <v>45717</v>
      </c>
      <c r="F4" s="206">
        <v>45748</v>
      </c>
      <c r="G4" s="206">
        <v>45778</v>
      </c>
      <c r="H4" s="206">
        <v>45809</v>
      </c>
      <c r="I4" s="206">
        <v>45839</v>
      </c>
      <c r="J4" s="206">
        <v>45870</v>
      </c>
      <c r="K4" s="206">
        <v>45901</v>
      </c>
      <c r="L4" s="206">
        <v>45931</v>
      </c>
      <c r="M4" s="206">
        <v>45962</v>
      </c>
      <c r="N4" s="206">
        <v>45992</v>
      </c>
      <c r="O4" s="206" t="s">
        <v>105</v>
      </c>
    </row>
    <row r="5" spans="2:15">
      <c r="B5" s="30" t="s">
        <v>20</v>
      </c>
      <c r="C5" s="34">
        <v>0.8373538342021718</v>
      </c>
      <c r="D5" s="34">
        <v>0.85922571009814286</v>
      </c>
      <c r="E5" s="34">
        <v>0.83807329966628274</v>
      </c>
      <c r="F5" s="34">
        <v>0.84393697393773448</v>
      </c>
      <c r="G5" s="34">
        <v>0.84156687103893268</v>
      </c>
      <c r="H5" s="34">
        <v>0.84305319075850726</v>
      </c>
      <c r="I5" s="34">
        <v>0.83409370435852104</v>
      </c>
      <c r="J5" s="34">
        <v>0.81872163538062848</v>
      </c>
      <c r="K5" s="34">
        <v>0.82418040467620091</v>
      </c>
      <c r="L5" s="34">
        <v>0.82432945125947044</v>
      </c>
      <c r="M5" s="34">
        <v>0.84600595981928295</v>
      </c>
      <c r="N5" s="34">
        <v>0.86605868248534323</v>
      </c>
      <c r="O5" s="34">
        <v>0.83837374623529493</v>
      </c>
    </row>
    <row r="6" spans="2:15">
      <c r="B6" s="30" t="s">
        <v>21</v>
      </c>
      <c r="C6" s="34">
        <v>0.84259273443651594</v>
      </c>
      <c r="D6" s="34">
        <v>0.81813827002177297</v>
      </c>
      <c r="E6" s="34">
        <v>0.81710712434778876</v>
      </c>
      <c r="F6" s="34">
        <v>0.83293731281495365</v>
      </c>
      <c r="G6" s="34">
        <v>0.82719496427140415</v>
      </c>
      <c r="H6" s="34">
        <v>0.83459118731271675</v>
      </c>
      <c r="I6" s="34">
        <v>0.83643737589449629</v>
      </c>
      <c r="J6" s="34">
        <v>0.82877500846198593</v>
      </c>
      <c r="K6" s="34">
        <v>0.81987072754769685</v>
      </c>
      <c r="L6" s="34">
        <v>0.82376609794200151</v>
      </c>
      <c r="M6" s="34">
        <v>0.82390310847001458</v>
      </c>
      <c r="N6" s="34">
        <v>0.83536857143271959</v>
      </c>
      <c r="O6" s="34">
        <v>0.82856153353273276</v>
      </c>
    </row>
    <row r="7" spans="2:15">
      <c r="B7" s="30" t="s">
        <v>22</v>
      </c>
      <c r="C7" s="34">
        <v>0.87465386351073859</v>
      </c>
      <c r="D7" s="34">
        <v>0.87191254348696889</v>
      </c>
      <c r="E7" s="34">
        <v>0.83855334324802266</v>
      </c>
      <c r="F7" s="34">
        <v>0.83683766480835087</v>
      </c>
      <c r="G7" s="34">
        <v>0.83597113515384069</v>
      </c>
      <c r="H7" s="34">
        <v>0.84275408266424245</v>
      </c>
      <c r="I7" s="34">
        <v>0.84667890668956736</v>
      </c>
      <c r="J7" s="34">
        <v>0.83263658679195229</v>
      </c>
      <c r="K7" s="34">
        <v>0.81499376471443508</v>
      </c>
      <c r="L7" s="34">
        <v>0.82944698081278534</v>
      </c>
      <c r="M7" s="34">
        <v>0.81904490841448296</v>
      </c>
      <c r="N7" s="34">
        <v>0.80893057429412052</v>
      </c>
      <c r="O7" s="34">
        <v>0.83794218099640672</v>
      </c>
    </row>
    <row r="8" spans="2:15">
      <c r="B8" s="30" t="s">
        <v>23</v>
      </c>
      <c r="C8" s="34">
        <v>0.86120574336150424</v>
      </c>
      <c r="D8" s="34">
        <v>0.85041394731040765</v>
      </c>
      <c r="E8" s="34">
        <v>0.83588196123365988</v>
      </c>
      <c r="F8" s="34">
        <v>0.83397188994099503</v>
      </c>
      <c r="G8" s="34">
        <v>0.83752680429501736</v>
      </c>
      <c r="H8" s="34">
        <v>0.8424382619978309</v>
      </c>
      <c r="I8" s="34">
        <v>0.83660871914404367</v>
      </c>
      <c r="J8" s="34">
        <v>0.82617949740219099</v>
      </c>
      <c r="K8" s="34">
        <v>0.84265709196842309</v>
      </c>
      <c r="L8" s="34">
        <v>0.84631844332671413</v>
      </c>
      <c r="M8" s="34">
        <v>0.84201089620925784</v>
      </c>
      <c r="N8" s="34">
        <v>0.84431582383473103</v>
      </c>
      <c r="O8" s="34">
        <v>0.84144016333442351</v>
      </c>
    </row>
    <row r="9" spans="2:15">
      <c r="B9" s="30" t="s">
        <v>24</v>
      </c>
      <c r="C9" s="34">
        <v>0.80990013832191898</v>
      </c>
      <c r="D9" s="34">
        <v>0.78468859135462499</v>
      </c>
      <c r="E9" s="34">
        <v>0.772152133580705</v>
      </c>
      <c r="F9" s="34">
        <v>0.74921385452291878</v>
      </c>
      <c r="G9" s="34">
        <v>0.62366714808100054</v>
      </c>
      <c r="H9" s="34"/>
      <c r="I9" s="34"/>
      <c r="J9" s="34"/>
      <c r="K9" s="34"/>
      <c r="L9" s="34"/>
      <c r="M9" s="34"/>
      <c r="N9" s="34"/>
      <c r="O9" s="34">
        <v>0.76950455968422482</v>
      </c>
    </row>
    <row r="10" spans="2:15">
      <c r="B10" s="35" t="s">
        <v>106</v>
      </c>
      <c r="C10" s="36">
        <v>0.84917153875757978</v>
      </c>
      <c r="D10" s="36">
        <v>0.84051376669426792</v>
      </c>
      <c r="E10" s="36">
        <v>0.82719579726719028</v>
      </c>
      <c r="F10" s="36">
        <v>0.83291115784111724</v>
      </c>
      <c r="G10" s="36">
        <v>0.83149759027798398</v>
      </c>
      <c r="H10" s="36">
        <v>0.83955772478156077</v>
      </c>
      <c r="I10" s="36">
        <v>0.83759319760173023</v>
      </c>
      <c r="J10" s="36">
        <v>0.82711603274760415</v>
      </c>
      <c r="K10" s="36">
        <v>0.82545865067158919</v>
      </c>
      <c r="L10" s="36">
        <v>0.83080906252441511</v>
      </c>
      <c r="M10" s="36">
        <v>0.82944176785291168</v>
      </c>
      <c r="N10" s="36">
        <v>0.83459559802458716</v>
      </c>
      <c r="O10" s="36">
        <v>0.83408178416231482</v>
      </c>
    </row>
    <row r="11" spans="2:15" ht="8.25" customHeight="1"/>
    <row r="12" spans="2:15">
      <c r="B12" s="232" t="s">
        <v>107</v>
      </c>
    </row>
    <row r="13" spans="2:15">
      <c r="B13" s="232" t="s">
        <v>108</v>
      </c>
    </row>
  </sheetData>
  <conditionalFormatting sqref="B5:B9">
    <cfRule type="cellIs" dxfId="8" priority="8" operator="equal">
      <formula>""</formula>
    </cfRule>
  </conditionalFormatting>
  <conditionalFormatting sqref="B12:B13">
    <cfRule type="cellIs" dxfId="7" priority="1" operator="equal">
      <formula>""</formula>
    </cfRule>
  </conditionalFormatting>
  <pageMargins left="0.7" right="0.7" top="0.75" bottom="0.7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778AF-36F3-4920-AEA6-072A2980ADA2}">
  <sheetPr>
    <tabColor rgb="FFDE1731"/>
    <pageSetUpPr fitToPage="1"/>
  </sheetPr>
  <dimension ref="A2:M29"/>
  <sheetViews>
    <sheetView showGridLines="0" topLeftCell="A17" zoomScale="90" zoomScaleNormal="90" workbookViewId="0">
      <selection activeCell="H11" sqref="H11"/>
    </sheetView>
  </sheetViews>
  <sheetFormatPr defaultColWidth="11.42578125" defaultRowHeight="15"/>
  <cols>
    <col min="1" max="1" width="7.5703125" customWidth="1"/>
    <col min="2" max="2" width="11.85546875" customWidth="1"/>
    <col min="3" max="3" width="16.7109375" customWidth="1"/>
    <col min="6" max="6" width="12.5703125" customWidth="1"/>
    <col min="7" max="7" width="13.42578125" customWidth="1"/>
    <col min="8" max="8" width="17.42578125" customWidth="1"/>
    <col min="9" max="9" width="21.140625" customWidth="1"/>
    <col min="11" max="11" width="21.5703125" customWidth="1"/>
  </cols>
  <sheetData>
    <row r="2" spans="1:13">
      <c r="B2" s="57" t="s">
        <v>110</v>
      </c>
    </row>
    <row r="3" spans="1:13">
      <c r="D3" s="1"/>
      <c r="E3" s="1"/>
    </row>
    <row r="4" spans="1:13">
      <c r="B4" s="313" t="s">
        <v>19</v>
      </c>
      <c r="C4" s="313" t="s">
        <v>111</v>
      </c>
      <c r="D4" s="314" t="s">
        <v>112</v>
      </c>
      <c r="E4" s="314"/>
      <c r="F4" s="314" t="s">
        <v>113</v>
      </c>
      <c r="G4" s="314"/>
      <c r="I4" s="311" t="s">
        <v>114</v>
      </c>
      <c r="J4" s="312"/>
      <c r="K4" s="311" t="s">
        <v>115</v>
      </c>
      <c r="L4" s="312"/>
    </row>
    <row r="5" spans="1:13">
      <c r="B5" s="313"/>
      <c r="C5" s="313"/>
      <c r="D5" s="210" t="s">
        <v>116</v>
      </c>
      <c r="E5" s="210" t="s">
        <v>117</v>
      </c>
      <c r="F5" s="210" t="s">
        <v>116</v>
      </c>
      <c r="G5" s="210" t="s">
        <v>117</v>
      </c>
      <c r="I5" s="210" t="s">
        <v>118</v>
      </c>
      <c r="J5" s="210" t="s">
        <v>119</v>
      </c>
      <c r="K5" s="210" t="s">
        <v>118</v>
      </c>
      <c r="L5" s="210" t="s">
        <v>119</v>
      </c>
    </row>
    <row r="6" spans="1:13" ht="14.25">
      <c r="A6" s="173"/>
      <c r="B6" s="233" t="s">
        <v>120</v>
      </c>
      <c r="C6" s="233" t="s">
        <v>121</v>
      </c>
      <c r="D6" s="234">
        <v>0.96109999999999995</v>
      </c>
      <c r="E6" s="233">
        <v>3</v>
      </c>
      <c r="F6" s="234">
        <v>0.83840000000000003</v>
      </c>
      <c r="G6" s="233">
        <v>2</v>
      </c>
      <c r="I6" s="235" t="s">
        <v>122</v>
      </c>
      <c r="J6" s="245">
        <v>0.97899999999999998</v>
      </c>
      <c r="K6" s="236" t="s">
        <v>122</v>
      </c>
      <c r="L6" s="248">
        <v>0.84160000000000001</v>
      </c>
    </row>
    <row r="7" spans="1:13" ht="14.25">
      <c r="A7" s="173"/>
      <c r="B7" s="233" t="s">
        <v>123</v>
      </c>
      <c r="C7" s="233" t="s">
        <v>124</v>
      </c>
      <c r="D7" s="234">
        <v>0.92720000000000002</v>
      </c>
      <c r="E7" s="233">
        <v>4</v>
      </c>
      <c r="F7" s="234">
        <v>0.82850000000000001</v>
      </c>
      <c r="G7" s="233">
        <v>4</v>
      </c>
      <c r="I7" s="237" t="s">
        <v>125</v>
      </c>
      <c r="J7" s="246">
        <v>0.96120000000000005</v>
      </c>
      <c r="K7" s="238" t="s">
        <v>121</v>
      </c>
      <c r="L7" s="249">
        <v>0.83840000000000003</v>
      </c>
    </row>
    <row r="8" spans="1:13" ht="14.25">
      <c r="A8" s="173"/>
      <c r="B8" s="233" t="s">
        <v>126</v>
      </c>
      <c r="C8" s="233" t="s">
        <v>125</v>
      </c>
      <c r="D8" s="234">
        <v>0.96120000000000005</v>
      </c>
      <c r="E8" s="233">
        <v>2</v>
      </c>
      <c r="F8" s="234">
        <v>0.83789999999999998</v>
      </c>
      <c r="G8" s="233">
        <v>3</v>
      </c>
      <c r="I8" s="237" t="s">
        <v>121</v>
      </c>
      <c r="J8" s="246">
        <v>0.96109999999999995</v>
      </c>
      <c r="K8" s="238" t="s">
        <v>125</v>
      </c>
      <c r="L8" s="249">
        <v>0.83789999999999998</v>
      </c>
    </row>
    <row r="9" spans="1:13" ht="14.25">
      <c r="A9" s="173"/>
      <c r="B9" s="233" t="s">
        <v>127</v>
      </c>
      <c r="C9" s="233" t="s">
        <v>122</v>
      </c>
      <c r="D9" s="234">
        <v>0.97899999999999998</v>
      </c>
      <c r="E9" s="233">
        <v>1</v>
      </c>
      <c r="F9" s="234">
        <v>0.84160000000000001</v>
      </c>
      <c r="G9" s="233">
        <v>1</v>
      </c>
      <c r="I9" s="237" t="s">
        <v>124</v>
      </c>
      <c r="J9" s="246">
        <v>0.92720000000000002</v>
      </c>
      <c r="K9" s="238" t="s">
        <v>124</v>
      </c>
      <c r="L9" s="249">
        <v>0.82850000000000001</v>
      </c>
    </row>
    <row r="10" spans="1:13" ht="14.25">
      <c r="A10" s="173"/>
      <c r="B10" s="233" t="s">
        <v>128</v>
      </c>
      <c r="C10" s="233" t="s">
        <v>129</v>
      </c>
      <c r="D10" s="234">
        <v>0.84709999999999996</v>
      </c>
      <c r="E10" s="233">
        <v>5</v>
      </c>
      <c r="F10" s="234">
        <v>0.76949999999999996</v>
      </c>
      <c r="G10" s="233">
        <v>5</v>
      </c>
      <c r="I10" s="239" t="s">
        <v>129</v>
      </c>
      <c r="J10" s="247">
        <v>0.84709999999999996</v>
      </c>
      <c r="K10" s="240" t="s">
        <v>129</v>
      </c>
      <c r="L10" s="250">
        <v>0.76949999999999996</v>
      </c>
    </row>
    <row r="11" spans="1:13">
      <c r="B11" s="74"/>
      <c r="C11" s="75"/>
      <c r="I11" s="117"/>
      <c r="J11" s="117"/>
      <c r="K11" s="117"/>
      <c r="L11" s="117"/>
    </row>
    <row r="12" spans="1:13" ht="29.25" customHeight="1">
      <c r="B12" s="303" t="s">
        <v>130</v>
      </c>
      <c r="C12" s="303" t="s">
        <v>131</v>
      </c>
      <c r="D12" s="305" t="s">
        <v>132</v>
      </c>
      <c r="E12" s="306"/>
      <c r="F12" s="307" t="s">
        <v>133</v>
      </c>
      <c r="G12" s="308"/>
      <c r="I12" s="309" t="s">
        <v>134</v>
      </c>
      <c r="J12" s="310"/>
      <c r="K12" s="302" t="s">
        <v>135</v>
      </c>
      <c r="L12" s="302"/>
    </row>
    <row r="13" spans="1:13" ht="14.25" customHeight="1">
      <c r="B13" s="304"/>
      <c r="C13" s="304"/>
      <c r="D13" s="209" t="s">
        <v>116</v>
      </c>
      <c r="E13" s="209" t="s">
        <v>117</v>
      </c>
      <c r="F13" s="209" t="s">
        <v>116</v>
      </c>
      <c r="G13" s="209" t="s">
        <v>117</v>
      </c>
      <c r="H13" s="109"/>
      <c r="I13" s="207" t="s">
        <v>118</v>
      </c>
      <c r="J13" s="208" t="s">
        <v>119</v>
      </c>
      <c r="K13" s="208" t="s">
        <v>118</v>
      </c>
      <c r="L13" s="208" t="s">
        <v>119</v>
      </c>
    </row>
    <row r="14" spans="1:13">
      <c r="B14" s="241" t="s">
        <v>136</v>
      </c>
      <c r="C14" s="242" t="s">
        <v>137</v>
      </c>
      <c r="D14" s="243">
        <v>0.78408192700000001</v>
      </c>
      <c r="E14" s="242">
        <v>10</v>
      </c>
      <c r="F14" s="243">
        <v>0.84655824286111925</v>
      </c>
      <c r="G14" s="242">
        <v>10</v>
      </c>
      <c r="H14" s="76"/>
      <c r="I14" s="244" t="s">
        <v>138</v>
      </c>
      <c r="J14" s="248">
        <v>0.86193370976666672</v>
      </c>
      <c r="K14" s="244" t="s">
        <v>139</v>
      </c>
      <c r="L14" s="248">
        <v>0.95650259489816003</v>
      </c>
      <c r="M14" s="76"/>
    </row>
    <row r="15" spans="1:13">
      <c r="B15" s="241" t="s">
        <v>140</v>
      </c>
      <c r="C15" s="242" t="s">
        <v>141</v>
      </c>
      <c r="D15" s="243">
        <v>0.78491629623333325</v>
      </c>
      <c r="E15" s="242">
        <v>9</v>
      </c>
      <c r="F15" s="243">
        <v>0.90141901229747823</v>
      </c>
      <c r="G15" s="242">
        <v>7</v>
      </c>
      <c r="H15" s="76"/>
      <c r="I15" s="244" t="s">
        <v>142</v>
      </c>
      <c r="J15" s="248">
        <v>0.85221628896666657</v>
      </c>
      <c r="K15" s="244" t="s">
        <v>142</v>
      </c>
      <c r="L15" s="248">
        <v>0.94817006468887666</v>
      </c>
      <c r="M15" s="76"/>
    </row>
    <row r="16" spans="1:13">
      <c r="B16" s="241" t="s">
        <v>143</v>
      </c>
      <c r="C16" s="242" t="s">
        <v>144</v>
      </c>
      <c r="D16" s="243">
        <v>0.85221628896666657</v>
      </c>
      <c r="E16" s="242">
        <v>2</v>
      </c>
      <c r="F16" s="243">
        <v>0.94817006468887666</v>
      </c>
      <c r="G16" s="242">
        <v>2</v>
      </c>
      <c r="H16" s="76"/>
      <c r="I16" s="244" t="s">
        <v>139</v>
      </c>
      <c r="J16" s="248">
        <v>0.85088545146666661</v>
      </c>
      <c r="K16" s="244" t="s">
        <v>138</v>
      </c>
      <c r="L16" s="248">
        <v>0.94608546150398598</v>
      </c>
      <c r="M16" s="76"/>
    </row>
    <row r="17" spans="2:13">
      <c r="B17" s="241" t="s">
        <v>145</v>
      </c>
      <c r="C17" s="242" t="s">
        <v>146</v>
      </c>
      <c r="D17" s="243">
        <v>0.85088545146666661</v>
      </c>
      <c r="E17" s="242">
        <v>3</v>
      </c>
      <c r="F17" s="243">
        <v>0.95650259489816003</v>
      </c>
      <c r="G17" s="242">
        <v>1</v>
      </c>
      <c r="H17" s="76"/>
      <c r="I17" s="244" t="s">
        <v>147</v>
      </c>
      <c r="J17" s="248">
        <v>0.84166699486666674</v>
      </c>
      <c r="K17" s="244" t="s">
        <v>147</v>
      </c>
      <c r="L17" s="248">
        <v>0.94542129953667531</v>
      </c>
      <c r="M17" s="76"/>
    </row>
    <row r="18" spans="2:13">
      <c r="B18" s="241" t="s">
        <v>148</v>
      </c>
      <c r="C18" s="242" t="s">
        <v>144</v>
      </c>
      <c r="D18" s="243">
        <v>0.84166699486666674</v>
      </c>
      <c r="E18" s="242">
        <v>4</v>
      </c>
      <c r="F18" s="243">
        <v>0.94542129953667531</v>
      </c>
      <c r="G18" s="242">
        <v>4</v>
      </c>
      <c r="H18" s="76"/>
      <c r="I18" s="244" t="s">
        <v>149</v>
      </c>
      <c r="J18" s="248">
        <v>0.83474299433333332</v>
      </c>
      <c r="K18" s="244" t="s">
        <v>150</v>
      </c>
      <c r="L18" s="248">
        <v>0.92666663581062703</v>
      </c>
      <c r="M18" s="76"/>
    </row>
    <row r="19" spans="2:13">
      <c r="B19" s="241" t="s">
        <v>151</v>
      </c>
      <c r="C19" s="242" t="s">
        <v>146</v>
      </c>
      <c r="D19" s="243">
        <v>0.86193370976666672</v>
      </c>
      <c r="E19" s="242">
        <v>1</v>
      </c>
      <c r="F19" s="243">
        <v>0.94608546150398598</v>
      </c>
      <c r="G19" s="242">
        <v>3</v>
      </c>
      <c r="H19" s="76"/>
      <c r="I19" s="244" t="s">
        <v>150</v>
      </c>
      <c r="J19" s="248">
        <v>0.83437306240000009</v>
      </c>
      <c r="K19" s="244" t="s">
        <v>152</v>
      </c>
      <c r="L19" s="248">
        <v>0.91608069019398963</v>
      </c>
      <c r="M19" s="76"/>
    </row>
    <row r="20" spans="2:13">
      <c r="B20" s="241" t="s">
        <v>153</v>
      </c>
      <c r="C20" s="242" t="s">
        <v>154</v>
      </c>
      <c r="D20" s="243">
        <v>0.81136164900000007</v>
      </c>
      <c r="E20" s="242">
        <v>8</v>
      </c>
      <c r="F20" s="243">
        <v>0.89965867541517996</v>
      </c>
      <c r="G20" s="242">
        <v>8</v>
      </c>
      <c r="H20" s="76"/>
      <c r="I20" s="242" t="s">
        <v>152</v>
      </c>
      <c r="J20" s="248">
        <v>0.83262889203333323</v>
      </c>
      <c r="K20" s="242" t="s">
        <v>155</v>
      </c>
      <c r="L20" s="248">
        <v>0.90141901229747823</v>
      </c>
      <c r="M20" s="76"/>
    </row>
    <row r="21" spans="2:13">
      <c r="B21" s="241" t="s">
        <v>156</v>
      </c>
      <c r="C21" s="242" t="s">
        <v>152</v>
      </c>
      <c r="D21" s="243">
        <v>0.83262889203333323</v>
      </c>
      <c r="E21" s="242">
        <v>7</v>
      </c>
      <c r="F21" s="243">
        <v>0.91608069019398963</v>
      </c>
      <c r="G21" s="242">
        <v>6</v>
      </c>
      <c r="H21" s="76"/>
      <c r="I21" s="242" t="s">
        <v>154</v>
      </c>
      <c r="J21" s="248">
        <v>0.81136164900000007</v>
      </c>
      <c r="K21" s="242" t="s">
        <v>154</v>
      </c>
      <c r="L21" s="248">
        <v>0.89965867541517996</v>
      </c>
      <c r="M21" s="76"/>
    </row>
    <row r="22" spans="2:13">
      <c r="B22" s="241" t="s">
        <v>157</v>
      </c>
      <c r="C22" s="242" t="s">
        <v>149</v>
      </c>
      <c r="D22" s="243">
        <v>0.83474299433333332</v>
      </c>
      <c r="E22" s="242">
        <v>5</v>
      </c>
      <c r="F22" s="243">
        <v>0.8985328006328448</v>
      </c>
      <c r="G22" s="242">
        <v>9</v>
      </c>
      <c r="H22" s="76"/>
      <c r="I22" s="242" t="s">
        <v>155</v>
      </c>
      <c r="J22" s="248">
        <v>0.78491629623333325</v>
      </c>
      <c r="K22" s="242" t="s">
        <v>149</v>
      </c>
      <c r="L22" s="248">
        <v>0.8985328006328448</v>
      </c>
      <c r="M22" s="76"/>
    </row>
    <row r="23" spans="2:13">
      <c r="B23" s="241" t="s">
        <v>158</v>
      </c>
      <c r="C23" s="242" t="s">
        <v>159</v>
      </c>
      <c r="D23" s="243">
        <v>0.71691885046666659</v>
      </c>
      <c r="E23" s="242">
        <v>11</v>
      </c>
      <c r="F23" s="243">
        <v>0.84612764234651694</v>
      </c>
      <c r="G23" s="242">
        <v>11</v>
      </c>
      <c r="H23" s="76"/>
      <c r="I23" s="242" t="s">
        <v>160</v>
      </c>
      <c r="J23" s="248">
        <v>0.78408192700000001</v>
      </c>
      <c r="K23" s="242" t="s">
        <v>160</v>
      </c>
      <c r="L23" s="248">
        <v>0.84655824286111925</v>
      </c>
      <c r="M23" s="76"/>
    </row>
    <row r="24" spans="2:13">
      <c r="B24" s="241" t="s">
        <v>161</v>
      </c>
      <c r="C24" s="242" t="s">
        <v>150</v>
      </c>
      <c r="D24" s="243">
        <v>0.83437306240000009</v>
      </c>
      <c r="E24" s="242">
        <v>6</v>
      </c>
      <c r="F24" s="243">
        <v>0.92666663581062703</v>
      </c>
      <c r="G24" s="242">
        <v>5</v>
      </c>
      <c r="H24" s="76"/>
      <c r="I24" s="242" t="s">
        <v>159</v>
      </c>
      <c r="J24" s="248">
        <v>0.71691885046666659</v>
      </c>
      <c r="K24" s="242" t="s">
        <v>159</v>
      </c>
      <c r="L24" s="248">
        <v>0.84612764234651694</v>
      </c>
      <c r="M24" s="76"/>
    </row>
    <row r="25" spans="2:13" ht="6.75" customHeight="1"/>
    <row r="26" spans="2:13">
      <c r="B26" s="188" t="s">
        <v>162</v>
      </c>
    </row>
    <row r="27" spans="2:13" ht="14.45" customHeight="1">
      <c r="B27" s="188" t="s">
        <v>163</v>
      </c>
      <c r="C27" s="301"/>
      <c r="D27" s="301"/>
      <c r="E27" s="301"/>
      <c r="F27" s="301"/>
    </row>
    <row r="28" spans="2:13" ht="14.45" customHeight="1">
      <c r="C28" s="301"/>
      <c r="D28" s="301"/>
      <c r="E28" s="301"/>
      <c r="F28" s="301"/>
    </row>
    <row r="29" spans="2:13" ht="14.45" customHeight="1">
      <c r="C29" s="301"/>
      <c r="D29" s="301"/>
      <c r="E29" s="301"/>
      <c r="F29" s="301"/>
    </row>
  </sheetData>
  <mergeCells count="13">
    <mergeCell ref="K4:L4"/>
    <mergeCell ref="B4:B5"/>
    <mergeCell ref="C4:C5"/>
    <mergeCell ref="D4:E4"/>
    <mergeCell ref="F4:G4"/>
    <mergeCell ref="I4:J4"/>
    <mergeCell ref="C27:F29"/>
    <mergeCell ref="K12:L12"/>
    <mergeCell ref="B12:B13"/>
    <mergeCell ref="C12:C13"/>
    <mergeCell ref="D12:E12"/>
    <mergeCell ref="F12:G12"/>
    <mergeCell ref="I12:J12"/>
  </mergeCells>
  <conditionalFormatting sqref="E6:E10 G6:G10">
    <cfRule type="cellIs" dxfId="6" priority="1" operator="equal">
      <formula>""</formula>
    </cfRule>
  </conditionalFormatting>
  <pageMargins left="0.7" right="0.7" top="0.75" bottom="0.7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A3C77-7AE8-4510-8CE8-1F053EC47B39}">
  <sheetPr>
    <tabColor rgb="FFDE1731"/>
  </sheetPr>
  <dimension ref="B1:D40"/>
  <sheetViews>
    <sheetView showGridLines="0" topLeftCell="A13" zoomScale="90" zoomScaleNormal="90" workbookViewId="0">
      <selection activeCell="C23" sqref="C23"/>
    </sheetView>
  </sheetViews>
  <sheetFormatPr defaultColWidth="11.42578125" defaultRowHeight="15"/>
  <cols>
    <col min="1" max="1" width="7.5703125" style="2" customWidth="1"/>
    <col min="2" max="2" width="9.85546875" style="2" customWidth="1"/>
    <col min="3" max="3" width="132.85546875" style="2" bestFit="1" customWidth="1"/>
    <col min="4" max="16384" width="11.42578125" style="2"/>
  </cols>
  <sheetData>
    <row r="1" spans="2:4">
      <c r="B1" s="109"/>
      <c r="C1" s="109"/>
      <c r="D1" s="218"/>
    </row>
    <row r="2" spans="2:4">
      <c r="B2" s="113" t="s">
        <v>164</v>
      </c>
      <c r="C2" s="113"/>
      <c r="D2"/>
    </row>
    <row r="3" spans="2:4">
      <c r="B3" s="109"/>
      <c r="C3" s="109"/>
      <c r="D3" s="218"/>
    </row>
    <row r="4" spans="2:4">
      <c r="B4" s="114" t="s">
        <v>165</v>
      </c>
      <c r="C4" s="115" t="s">
        <v>166</v>
      </c>
      <c r="D4" s="218"/>
    </row>
    <row r="5" spans="2:4">
      <c r="B5" s="111" t="s">
        <v>167</v>
      </c>
      <c r="C5" s="112" t="s">
        <v>168</v>
      </c>
      <c r="D5" s="218"/>
    </row>
    <row r="6" spans="2:4">
      <c r="B6" s="111" t="s">
        <v>169</v>
      </c>
      <c r="C6" s="112" t="s">
        <v>170</v>
      </c>
      <c r="D6" s="218"/>
    </row>
    <row r="7" spans="2:4">
      <c r="B7" s="111" t="s">
        <v>171</v>
      </c>
      <c r="C7" s="112" t="s">
        <v>172</v>
      </c>
      <c r="D7" s="218"/>
    </row>
    <row r="8" spans="2:4">
      <c r="B8" s="111" t="s">
        <v>173</v>
      </c>
      <c r="C8" s="112" t="s">
        <v>174</v>
      </c>
      <c r="D8" s="218"/>
    </row>
    <row r="9" spans="2:4">
      <c r="B9" s="111" t="s">
        <v>175</v>
      </c>
      <c r="C9" s="112" t="s">
        <v>176</v>
      </c>
      <c r="D9" s="218"/>
    </row>
    <row r="10" spans="2:4">
      <c r="B10" s="111" t="s">
        <v>177</v>
      </c>
      <c r="C10" s="112" t="s">
        <v>178</v>
      </c>
      <c r="D10" s="218"/>
    </row>
    <row r="11" spans="2:4">
      <c r="B11" s="111" t="s">
        <v>179</v>
      </c>
      <c r="C11" s="112" t="s">
        <v>180</v>
      </c>
      <c r="D11" s="218"/>
    </row>
    <row r="12" spans="2:4">
      <c r="B12" s="111" t="s">
        <v>181</v>
      </c>
      <c r="C12" s="112" t="s">
        <v>182</v>
      </c>
      <c r="D12" s="218"/>
    </row>
    <row r="13" spans="2:4">
      <c r="B13" s="111" t="s">
        <v>183</v>
      </c>
      <c r="C13" s="112" t="s">
        <v>184</v>
      </c>
      <c r="D13" s="218"/>
    </row>
    <row r="14" spans="2:4">
      <c r="B14" s="111" t="s">
        <v>185</v>
      </c>
      <c r="C14" s="112" t="s">
        <v>186</v>
      </c>
      <c r="D14" s="218"/>
    </row>
    <row r="15" spans="2:4">
      <c r="B15" s="111" t="s">
        <v>187</v>
      </c>
      <c r="C15" s="112" t="s">
        <v>188</v>
      </c>
      <c r="D15" s="218"/>
    </row>
    <row r="16" spans="2:4">
      <c r="B16" s="111" t="s">
        <v>189</v>
      </c>
      <c r="C16" s="112" t="s">
        <v>190</v>
      </c>
      <c r="D16" s="218"/>
    </row>
    <row r="17" spans="2:3">
      <c r="B17" s="111" t="s">
        <v>191</v>
      </c>
      <c r="C17" s="112" t="s">
        <v>192</v>
      </c>
    </row>
    <row r="18" spans="2:3">
      <c r="B18" s="111" t="s">
        <v>193</v>
      </c>
      <c r="C18" s="112" t="s">
        <v>194</v>
      </c>
    </row>
    <row r="19" spans="2:3">
      <c r="B19" s="109"/>
      <c r="C19" s="109"/>
    </row>
    <row r="20" spans="2:3">
      <c r="B20" s="113" t="s">
        <v>195</v>
      </c>
      <c r="C20" s="113"/>
    </row>
    <row r="21" spans="2:3">
      <c r="B21" s="109"/>
      <c r="C21" s="109"/>
    </row>
    <row r="22" spans="2:3">
      <c r="B22" s="114" t="s">
        <v>165</v>
      </c>
      <c r="C22" s="115" t="s">
        <v>166</v>
      </c>
    </row>
    <row r="23" spans="2:3">
      <c r="B23" s="111" t="s">
        <v>167</v>
      </c>
      <c r="C23" s="112" t="s">
        <v>196</v>
      </c>
    </row>
    <row r="24" spans="2:3">
      <c r="B24" s="111" t="s">
        <v>169</v>
      </c>
      <c r="C24" s="112" t="s">
        <v>197</v>
      </c>
    </row>
    <row r="25" spans="2:3">
      <c r="B25" s="111" t="s">
        <v>171</v>
      </c>
      <c r="C25" s="112" t="s">
        <v>198</v>
      </c>
    </row>
    <row r="26" spans="2:3">
      <c r="B26" s="111" t="s">
        <v>173</v>
      </c>
      <c r="C26" s="112" t="s">
        <v>199</v>
      </c>
    </row>
    <row r="27" spans="2:3">
      <c r="B27" s="111" t="s">
        <v>175</v>
      </c>
      <c r="C27" s="112" t="s">
        <v>200</v>
      </c>
    </row>
    <row r="28" spans="2:3">
      <c r="B28" s="111" t="s">
        <v>177</v>
      </c>
      <c r="C28" s="112" t="s">
        <v>201</v>
      </c>
    </row>
    <row r="29" spans="2:3">
      <c r="B29" s="111" t="s">
        <v>179</v>
      </c>
      <c r="C29" s="112" t="s">
        <v>202</v>
      </c>
    </row>
    <row r="30" spans="2:3">
      <c r="B30" s="111" t="s">
        <v>181</v>
      </c>
      <c r="C30" s="112" t="s">
        <v>203</v>
      </c>
    </row>
    <row r="31" spans="2:3">
      <c r="B31" s="111" t="s">
        <v>183</v>
      </c>
      <c r="C31" s="112" t="s">
        <v>204</v>
      </c>
    </row>
    <row r="32" spans="2:3">
      <c r="B32" s="111" t="s">
        <v>185</v>
      </c>
      <c r="C32" s="112" t="s">
        <v>205</v>
      </c>
    </row>
    <row r="33" spans="2:3">
      <c r="B33" s="111" t="s">
        <v>187</v>
      </c>
      <c r="C33" s="112" t="s">
        <v>206</v>
      </c>
    </row>
    <row r="34" spans="2:3">
      <c r="B34" s="111" t="s">
        <v>189</v>
      </c>
      <c r="C34" s="112" t="s">
        <v>207</v>
      </c>
    </row>
    <row r="35" spans="2:3">
      <c r="B35" s="111" t="s">
        <v>191</v>
      </c>
      <c r="C35" s="112" t="s">
        <v>208</v>
      </c>
    </row>
    <row r="36" spans="2:3">
      <c r="B36" s="111" t="s">
        <v>193</v>
      </c>
      <c r="C36" s="112" t="s">
        <v>209</v>
      </c>
    </row>
    <row r="37" spans="2:3">
      <c r="B37" s="111" t="s">
        <v>210</v>
      </c>
      <c r="C37" s="112" t="s">
        <v>211</v>
      </c>
    </row>
    <row r="38" spans="2:3">
      <c r="B38" s="111" t="s">
        <v>212</v>
      </c>
      <c r="C38" s="112" t="s">
        <v>213</v>
      </c>
    </row>
    <row r="39" spans="2:3">
      <c r="B39" s="111" t="s">
        <v>214</v>
      </c>
      <c r="C39" s="112" t="s">
        <v>215</v>
      </c>
    </row>
    <row r="40" spans="2:3">
      <c r="B40" s="111" t="s">
        <v>216</v>
      </c>
      <c r="C40" s="112" t="s">
        <v>217</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C76AB0-7ACD-4BC1-B7FF-EDFA240FEF35}">
  <sheetPr>
    <tabColor rgb="FFDE1731"/>
  </sheetPr>
  <dimension ref="A2:E53"/>
  <sheetViews>
    <sheetView showGridLines="0" zoomScale="85" zoomScaleNormal="85" workbookViewId="0">
      <selection activeCell="C9" sqref="C9"/>
    </sheetView>
  </sheetViews>
  <sheetFormatPr defaultColWidth="11.42578125" defaultRowHeight="15"/>
  <cols>
    <col min="1" max="1" width="7.5703125" style="2" customWidth="1"/>
    <col min="2" max="2" width="9.85546875" style="2" customWidth="1"/>
    <col min="3" max="3" width="132.85546875" style="2" bestFit="1" customWidth="1"/>
    <col min="4" max="4" width="11.42578125" style="2"/>
    <col min="5" max="5" width="19" style="2" bestFit="1" customWidth="1"/>
    <col min="6" max="16384" width="11.42578125" style="2"/>
  </cols>
  <sheetData>
    <row r="2" spans="1:5">
      <c r="A2" s="218"/>
      <c r="B2" s="94" t="s">
        <v>218</v>
      </c>
      <c r="C2" s="218"/>
      <c r="D2" s="218"/>
      <c r="E2" s="218"/>
    </row>
    <row r="4" spans="1:5">
      <c r="A4" s="218"/>
      <c r="B4" s="102" t="s">
        <v>165</v>
      </c>
      <c r="C4" s="102" t="s">
        <v>166</v>
      </c>
      <c r="D4" s="218"/>
      <c r="E4"/>
    </row>
    <row r="5" spans="1:5">
      <c r="A5" s="218"/>
      <c r="B5" s="79" t="s">
        <v>167</v>
      </c>
      <c r="C5" s="79" t="s">
        <v>219</v>
      </c>
      <c r="D5" s="218"/>
      <c r="E5" s="218"/>
    </row>
    <row r="6" spans="1:5">
      <c r="A6" s="218"/>
      <c r="B6" s="79" t="s">
        <v>169</v>
      </c>
      <c r="C6" s="79" t="s">
        <v>220</v>
      </c>
      <c r="D6" s="218"/>
      <c r="E6" s="218"/>
    </row>
    <row r="7" spans="1:5">
      <c r="A7" s="218"/>
      <c r="B7" s="79" t="s">
        <v>171</v>
      </c>
      <c r="C7" s="79" t="s">
        <v>221</v>
      </c>
      <c r="D7" s="218"/>
      <c r="E7" s="218"/>
    </row>
    <row r="8" spans="1:5">
      <c r="A8" s="218"/>
      <c r="B8" s="79" t="s">
        <v>173</v>
      </c>
      <c r="C8" s="79" t="s">
        <v>222</v>
      </c>
      <c r="D8" s="218"/>
      <c r="E8" s="218"/>
    </row>
    <row r="9" spans="1:5">
      <c r="A9" s="218"/>
      <c r="B9" s="79" t="s">
        <v>175</v>
      </c>
      <c r="C9" s="79" t="s">
        <v>223</v>
      </c>
      <c r="D9" s="218"/>
      <c r="E9" s="218"/>
    </row>
    <row r="10" spans="1:5">
      <c r="A10" s="218"/>
      <c r="B10" s="79" t="s">
        <v>177</v>
      </c>
      <c r="C10" s="79" t="s">
        <v>224</v>
      </c>
      <c r="D10" s="218"/>
      <c r="E10" s="218"/>
    </row>
    <row r="11" spans="1:5">
      <c r="A11" s="218"/>
      <c r="B11" s="79" t="s">
        <v>179</v>
      </c>
      <c r="C11" s="79" t="s">
        <v>225</v>
      </c>
      <c r="D11" s="218"/>
      <c r="E11" s="218"/>
    </row>
    <row r="12" spans="1:5">
      <c r="A12" s="218"/>
      <c r="B12" s="79" t="s">
        <v>181</v>
      </c>
      <c r="C12" s="79" t="s">
        <v>226</v>
      </c>
      <c r="D12" s="218"/>
      <c r="E12" s="218"/>
    </row>
    <row r="13" spans="1:5">
      <c r="A13" s="218"/>
      <c r="B13" s="79" t="s">
        <v>183</v>
      </c>
      <c r="C13" s="79" t="s">
        <v>227</v>
      </c>
      <c r="D13" s="218"/>
      <c r="E13" s="218"/>
    </row>
    <row r="14" spans="1:5">
      <c r="A14" s="218"/>
      <c r="B14" s="79" t="s">
        <v>185</v>
      </c>
      <c r="C14" s="79" t="s">
        <v>228</v>
      </c>
      <c r="D14" s="218"/>
      <c r="E14" s="218"/>
    </row>
    <row r="15" spans="1:5">
      <c r="A15" s="218"/>
      <c r="B15" s="79" t="s">
        <v>187</v>
      </c>
      <c r="C15" s="79" t="s">
        <v>229</v>
      </c>
      <c r="D15" s="218"/>
      <c r="E15" s="218"/>
    </row>
    <row r="16" spans="1:5">
      <c r="A16" s="218"/>
      <c r="B16" s="79" t="s">
        <v>189</v>
      </c>
      <c r="C16" s="79" t="s">
        <v>230</v>
      </c>
      <c r="D16" s="218"/>
      <c r="E16" s="218"/>
    </row>
    <row r="17" spans="1:5">
      <c r="A17" s="218"/>
      <c r="B17" s="79" t="s">
        <v>191</v>
      </c>
      <c r="C17" s="79" t="s">
        <v>231</v>
      </c>
      <c r="D17" s="218"/>
      <c r="E17" s="218"/>
    </row>
    <row r="18" spans="1:5">
      <c r="A18" s="218"/>
      <c r="B18" s="79" t="s">
        <v>193</v>
      </c>
      <c r="C18" s="79" t="s">
        <v>232</v>
      </c>
      <c r="D18" s="218"/>
      <c r="E18" s="218"/>
    </row>
    <row r="19" spans="1:5">
      <c r="A19" s="218"/>
      <c r="B19" s="79" t="s">
        <v>210</v>
      </c>
      <c r="C19" s="79" t="s">
        <v>233</v>
      </c>
      <c r="D19" s="218"/>
      <c r="E19" s="218"/>
    </row>
    <row r="20" spans="1:5">
      <c r="A20" s="218"/>
      <c r="B20" s="79" t="s">
        <v>212</v>
      </c>
      <c r="C20" s="79" t="s">
        <v>234</v>
      </c>
      <c r="D20" s="218"/>
      <c r="E20" s="218"/>
    </row>
    <row r="21" spans="1:5">
      <c r="A21" s="218"/>
      <c r="B21" s="79" t="s">
        <v>214</v>
      </c>
      <c r="C21" s="79" t="s">
        <v>235</v>
      </c>
      <c r="D21" s="218"/>
      <c r="E21" s="218"/>
    </row>
    <row r="22" spans="1:5">
      <c r="A22" s="218"/>
      <c r="B22" s="79" t="s">
        <v>216</v>
      </c>
      <c r="C22" s="79" t="s">
        <v>236</v>
      </c>
      <c r="D22" s="218"/>
      <c r="E22" s="218"/>
    </row>
    <row r="23" spans="1:5">
      <c r="A23" s="218"/>
      <c r="B23" s="79" t="s">
        <v>237</v>
      </c>
      <c r="C23" s="79" t="s">
        <v>238</v>
      </c>
      <c r="D23" s="218"/>
      <c r="E23" s="218"/>
    </row>
    <row r="24" spans="1:5">
      <c r="A24" s="218"/>
      <c r="B24" s="79" t="s">
        <v>239</v>
      </c>
      <c r="C24" s="79" t="s">
        <v>240</v>
      </c>
      <c r="D24" s="218"/>
      <c r="E24" s="218"/>
    </row>
    <row r="25" spans="1:5">
      <c r="A25" s="218"/>
      <c r="B25" s="79" t="s">
        <v>241</v>
      </c>
      <c r="C25" s="79" t="s">
        <v>242</v>
      </c>
      <c r="D25" s="218"/>
      <c r="E25" s="218"/>
    </row>
    <row r="27" spans="1:5">
      <c r="A27" s="218"/>
      <c r="B27" s="1" t="s">
        <v>243</v>
      </c>
      <c r="C27" s="218"/>
      <c r="D27" s="218"/>
      <c r="E27" s="218"/>
    </row>
    <row r="28" spans="1:5">
      <c r="A28" s="218"/>
      <c r="B28" s="1"/>
      <c r="C28" s="218"/>
      <c r="D28" s="218"/>
      <c r="E28" s="218"/>
    </row>
    <row r="29" spans="1:5">
      <c r="A29" s="218"/>
      <c r="B29" s="89" t="s">
        <v>165</v>
      </c>
      <c r="C29" s="89" t="s">
        <v>166</v>
      </c>
      <c r="D29" s="218"/>
      <c r="E29" s="218"/>
    </row>
    <row r="30" spans="1:5">
      <c r="A30" s="218"/>
      <c r="B30" s="79" t="s">
        <v>167</v>
      </c>
      <c r="C30" s="79" t="s">
        <v>219</v>
      </c>
      <c r="D30" s="218"/>
      <c r="E30" s="218"/>
    </row>
    <row r="31" spans="1:5">
      <c r="A31" s="218"/>
      <c r="B31" s="79" t="s">
        <v>169</v>
      </c>
      <c r="C31" s="79" t="s">
        <v>244</v>
      </c>
      <c r="D31" s="218"/>
      <c r="E31" s="218"/>
    </row>
    <row r="32" spans="1:5">
      <c r="A32" s="218"/>
      <c r="B32" s="79" t="s">
        <v>171</v>
      </c>
      <c r="C32" s="79" t="s">
        <v>245</v>
      </c>
      <c r="D32" s="218"/>
      <c r="E32" s="218"/>
    </row>
    <row r="33" spans="1:5">
      <c r="A33" s="218"/>
      <c r="B33" s="79" t="s">
        <v>173</v>
      </c>
      <c r="C33" s="79" t="s">
        <v>246</v>
      </c>
      <c r="D33" s="218"/>
      <c r="E33" s="218"/>
    </row>
    <row r="34" spans="1:5">
      <c r="A34" s="218"/>
      <c r="B34" s="79" t="s">
        <v>175</v>
      </c>
      <c r="C34" s="79" t="s">
        <v>247</v>
      </c>
      <c r="D34" s="218"/>
      <c r="E34" s="218"/>
    </row>
    <row r="35" spans="1:5">
      <c r="A35" s="218"/>
      <c r="B35" s="79" t="s">
        <v>177</v>
      </c>
      <c r="C35" s="79" t="s">
        <v>248</v>
      </c>
      <c r="D35" s="218"/>
      <c r="E35" s="218"/>
    </row>
    <row r="36" spans="1:5">
      <c r="A36" s="218"/>
      <c r="B36" s="79" t="s">
        <v>179</v>
      </c>
      <c r="C36" s="79" t="s">
        <v>249</v>
      </c>
      <c r="D36" s="218"/>
      <c r="E36" s="218"/>
    </row>
    <row r="37" spans="1:5">
      <c r="A37" s="218"/>
      <c r="B37" s="79" t="s">
        <v>181</v>
      </c>
      <c r="C37" s="79" t="s">
        <v>250</v>
      </c>
      <c r="D37" s="218"/>
      <c r="E37" s="218"/>
    </row>
    <row r="38" spans="1:5">
      <c r="A38" s="218"/>
      <c r="B38" s="79" t="s">
        <v>183</v>
      </c>
      <c r="C38" s="79" t="s">
        <v>251</v>
      </c>
      <c r="D38" s="218"/>
      <c r="E38" s="218"/>
    </row>
    <row r="39" spans="1:5">
      <c r="A39" s="218"/>
      <c r="B39" s="79" t="s">
        <v>185</v>
      </c>
      <c r="C39" s="79" t="s">
        <v>252</v>
      </c>
      <c r="D39" s="218"/>
      <c r="E39" s="218"/>
    </row>
    <row r="40" spans="1:5">
      <c r="A40" s="218"/>
      <c r="B40" s="79" t="s">
        <v>187</v>
      </c>
      <c r="C40" s="79" t="s">
        <v>253</v>
      </c>
      <c r="D40" s="218"/>
      <c r="E40" s="218"/>
    </row>
    <row r="41" spans="1:5">
      <c r="A41" s="218"/>
      <c r="B41" s="79" t="s">
        <v>189</v>
      </c>
      <c r="C41" s="79" t="s">
        <v>254</v>
      </c>
      <c r="D41" s="218"/>
      <c r="E41" s="218"/>
    </row>
    <row r="42" spans="1:5">
      <c r="A42" s="218"/>
      <c r="B42" s="79" t="s">
        <v>191</v>
      </c>
      <c r="C42" s="79" t="s">
        <v>255</v>
      </c>
      <c r="D42" s="218"/>
      <c r="E42" s="218"/>
    </row>
    <row r="43" spans="1:5">
      <c r="A43" s="218"/>
      <c r="B43" s="79" t="s">
        <v>193</v>
      </c>
      <c r="C43" s="79" t="s">
        <v>256</v>
      </c>
      <c r="D43" s="218"/>
      <c r="E43" s="218"/>
    </row>
    <row r="44" spans="1:5">
      <c r="A44" s="218"/>
      <c r="B44" s="79" t="s">
        <v>210</v>
      </c>
      <c r="C44" s="79" t="s">
        <v>257</v>
      </c>
      <c r="D44" s="218"/>
      <c r="E44" s="218"/>
    </row>
    <row r="45" spans="1:5">
      <c r="A45" s="218"/>
      <c r="B45" s="79" t="s">
        <v>212</v>
      </c>
      <c r="C45" s="79" t="s">
        <v>258</v>
      </c>
      <c r="D45" s="218"/>
      <c r="E45" s="218"/>
    </row>
    <row r="46" spans="1:5">
      <c r="A46" s="218"/>
      <c r="B46" s="79" t="s">
        <v>214</v>
      </c>
      <c r="C46" s="79" t="s">
        <v>259</v>
      </c>
      <c r="D46" s="218"/>
      <c r="E46" s="218"/>
    </row>
    <row r="47" spans="1:5">
      <c r="A47" s="218"/>
      <c r="B47" s="79" t="s">
        <v>216</v>
      </c>
      <c r="C47" s="79" t="s">
        <v>260</v>
      </c>
      <c r="D47" s="218"/>
      <c r="E47" s="218"/>
    </row>
    <row r="48" spans="1:5">
      <c r="A48" s="218"/>
      <c r="B48" s="79" t="s">
        <v>237</v>
      </c>
      <c r="C48" s="79" t="s">
        <v>261</v>
      </c>
      <c r="D48" s="218"/>
      <c r="E48" s="218"/>
    </row>
    <row r="49" spans="1:5">
      <c r="A49" s="218"/>
      <c r="B49" s="79" t="s">
        <v>239</v>
      </c>
      <c r="C49" s="79" t="s">
        <v>262</v>
      </c>
      <c r="D49" s="218"/>
      <c r="E49" s="218"/>
    </row>
    <row r="50" spans="1:5">
      <c r="A50" s="218"/>
      <c r="B50" s="79" t="s">
        <v>241</v>
      </c>
      <c r="C50" s="79" t="s">
        <v>263</v>
      </c>
      <c r="D50" s="218"/>
      <c r="E50" s="218"/>
    </row>
    <row r="52" spans="1:5">
      <c r="A52" s="218"/>
      <c r="B52" s="188" t="s">
        <v>264</v>
      </c>
      <c r="C52" s="218"/>
      <c r="D52" s="218"/>
      <c r="E52" s="218"/>
    </row>
    <row r="53" spans="1:5">
      <c r="A53" s="218"/>
      <c r="B53" s="218"/>
      <c r="C53" s="218"/>
      <c r="D53" s="218"/>
      <c r="E53" s="218"/>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86BEC-4470-4371-88B8-FFEAC242DD03}">
  <sheetPr>
    <tabColor rgb="FFDE1731"/>
  </sheetPr>
  <dimension ref="B2:I234"/>
  <sheetViews>
    <sheetView showGridLines="0" zoomScale="90" zoomScaleNormal="90" workbookViewId="0">
      <selection activeCell="C7" sqref="C7"/>
    </sheetView>
  </sheetViews>
  <sheetFormatPr defaultColWidth="11.42578125" defaultRowHeight="15"/>
  <cols>
    <col min="1" max="1" width="7.5703125" customWidth="1"/>
    <col min="7" max="7" width="15.85546875" customWidth="1"/>
  </cols>
  <sheetData>
    <row r="2" spans="2:9">
      <c r="B2" s="94" t="s">
        <v>265</v>
      </c>
    </row>
    <row r="4" spans="2:9" ht="45">
      <c r="B4" s="103" t="s">
        <v>266</v>
      </c>
      <c r="C4" s="103" t="s">
        <v>267</v>
      </c>
      <c r="D4" s="103" t="s">
        <v>268</v>
      </c>
      <c r="E4" s="103" t="s">
        <v>269</v>
      </c>
      <c r="F4" s="103" t="s">
        <v>270</v>
      </c>
      <c r="G4" s="103" t="s">
        <v>271</v>
      </c>
      <c r="H4" s="103" t="s">
        <v>272</v>
      </c>
      <c r="I4" s="103" t="s">
        <v>273</v>
      </c>
    </row>
    <row r="5" spans="2:9">
      <c r="B5" s="37">
        <v>39114</v>
      </c>
      <c r="C5" s="38">
        <v>380</v>
      </c>
      <c r="D5" s="38">
        <v>440</v>
      </c>
      <c r="E5" s="38">
        <v>380</v>
      </c>
      <c r="F5" s="38">
        <v>360</v>
      </c>
      <c r="G5" s="38">
        <v>130</v>
      </c>
      <c r="H5" s="38">
        <v>0</v>
      </c>
      <c r="I5" s="38"/>
    </row>
    <row r="6" spans="2:9">
      <c r="B6" s="37">
        <v>39142</v>
      </c>
      <c r="C6" s="38">
        <v>380</v>
      </c>
      <c r="D6" s="38">
        <v>440</v>
      </c>
      <c r="E6" s="38">
        <v>380</v>
      </c>
      <c r="F6" s="38">
        <v>360</v>
      </c>
      <c r="G6" s="38">
        <v>130</v>
      </c>
      <c r="H6" s="38">
        <v>0</v>
      </c>
      <c r="I6" s="38"/>
    </row>
    <row r="7" spans="2:9">
      <c r="B7" s="37">
        <v>39173</v>
      </c>
      <c r="C7" s="38">
        <v>380</v>
      </c>
      <c r="D7" s="38">
        <v>440</v>
      </c>
      <c r="E7" s="38">
        <v>380</v>
      </c>
      <c r="F7" s="38">
        <v>360</v>
      </c>
      <c r="G7" s="38">
        <v>130</v>
      </c>
      <c r="H7" s="38">
        <v>0</v>
      </c>
      <c r="I7" s="38"/>
    </row>
    <row r="8" spans="2:9">
      <c r="B8" s="37">
        <v>39203</v>
      </c>
      <c r="C8" s="38">
        <v>380</v>
      </c>
      <c r="D8" s="38">
        <v>440</v>
      </c>
      <c r="E8" s="38">
        <v>380</v>
      </c>
      <c r="F8" s="38">
        <v>360</v>
      </c>
      <c r="G8" s="38">
        <v>130</v>
      </c>
      <c r="H8" s="38">
        <v>0</v>
      </c>
      <c r="I8" s="38"/>
    </row>
    <row r="9" spans="2:9">
      <c r="B9" s="37">
        <v>39234</v>
      </c>
      <c r="C9" s="38">
        <v>380</v>
      </c>
      <c r="D9" s="38">
        <v>440</v>
      </c>
      <c r="E9" s="38">
        <v>380</v>
      </c>
      <c r="F9" s="38">
        <v>360</v>
      </c>
      <c r="G9" s="38">
        <v>130</v>
      </c>
      <c r="H9" s="38">
        <v>0</v>
      </c>
      <c r="I9" s="38"/>
    </row>
    <row r="10" spans="2:9">
      <c r="B10" s="37">
        <v>39264</v>
      </c>
      <c r="C10" s="38">
        <v>380</v>
      </c>
      <c r="D10" s="38">
        <v>440</v>
      </c>
      <c r="E10" s="38">
        <v>380</v>
      </c>
      <c r="F10" s="38">
        <v>360</v>
      </c>
      <c r="G10" s="38">
        <v>130</v>
      </c>
      <c r="H10" s="38">
        <v>0</v>
      </c>
      <c r="I10" s="38"/>
    </row>
    <row r="11" spans="2:9">
      <c r="B11" s="37">
        <v>39295</v>
      </c>
      <c r="C11" s="38">
        <v>380</v>
      </c>
      <c r="D11" s="38">
        <v>440</v>
      </c>
      <c r="E11" s="38">
        <v>380</v>
      </c>
      <c r="F11" s="38">
        <v>360</v>
      </c>
      <c r="G11" s="38">
        <v>130</v>
      </c>
      <c r="H11" s="38">
        <v>0</v>
      </c>
      <c r="I11" s="38"/>
    </row>
    <row r="12" spans="2:9">
      <c r="B12" s="37">
        <v>39326</v>
      </c>
      <c r="C12" s="38">
        <v>380</v>
      </c>
      <c r="D12" s="38">
        <v>440</v>
      </c>
      <c r="E12" s="38">
        <v>380</v>
      </c>
      <c r="F12" s="38">
        <v>360</v>
      </c>
      <c r="G12" s="38">
        <v>130</v>
      </c>
      <c r="H12" s="38">
        <v>0</v>
      </c>
      <c r="I12" s="38"/>
    </row>
    <row r="13" spans="2:9">
      <c r="B13" s="37">
        <v>39356</v>
      </c>
      <c r="C13" s="38">
        <v>380</v>
      </c>
      <c r="D13" s="38">
        <v>440</v>
      </c>
      <c r="E13" s="38">
        <v>380</v>
      </c>
      <c r="F13" s="38">
        <v>360</v>
      </c>
      <c r="G13" s="38">
        <v>130</v>
      </c>
      <c r="H13" s="38">
        <v>0</v>
      </c>
      <c r="I13" s="38"/>
    </row>
    <row r="14" spans="2:9">
      <c r="B14" s="37">
        <v>39387</v>
      </c>
      <c r="C14" s="38">
        <v>380</v>
      </c>
      <c r="D14" s="38">
        <v>440</v>
      </c>
      <c r="E14" s="38">
        <v>380</v>
      </c>
      <c r="F14" s="38">
        <v>360</v>
      </c>
      <c r="G14" s="38">
        <v>130</v>
      </c>
      <c r="H14" s="38">
        <v>0</v>
      </c>
      <c r="I14" s="38"/>
    </row>
    <row r="15" spans="2:9">
      <c r="B15" s="37">
        <v>39417</v>
      </c>
      <c r="C15" s="38">
        <v>380</v>
      </c>
      <c r="D15" s="38">
        <v>440</v>
      </c>
      <c r="E15" s="38">
        <v>380</v>
      </c>
      <c r="F15" s="38">
        <v>360</v>
      </c>
      <c r="G15" s="38">
        <v>130</v>
      </c>
      <c r="H15" s="38">
        <v>0</v>
      </c>
      <c r="I15" s="38"/>
    </row>
    <row r="16" spans="2:9">
      <c r="B16" s="37">
        <v>39448</v>
      </c>
      <c r="C16" s="38">
        <v>380</v>
      </c>
      <c r="D16" s="38">
        <v>440</v>
      </c>
      <c r="E16" s="38">
        <v>380</v>
      </c>
      <c r="F16" s="38">
        <v>360</v>
      </c>
      <c r="G16" s="38">
        <v>130</v>
      </c>
      <c r="H16" s="38">
        <v>0</v>
      </c>
      <c r="I16" s="38"/>
    </row>
    <row r="17" spans="2:9">
      <c r="B17" s="37">
        <v>39479</v>
      </c>
      <c r="C17" s="38">
        <v>380</v>
      </c>
      <c r="D17" s="38">
        <v>440</v>
      </c>
      <c r="E17" s="38">
        <v>380</v>
      </c>
      <c r="F17" s="38">
        <v>360</v>
      </c>
      <c r="G17" s="38">
        <v>130</v>
      </c>
      <c r="H17" s="38">
        <v>0</v>
      </c>
      <c r="I17" s="38"/>
    </row>
    <row r="18" spans="2:9">
      <c r="B18" s="37">
        <v>39508</v>
      </c>
      <c r="C18" s="38">
        <v>380</v>
      </c>
      <c r="D18" s="38">
        <v>440</v>
      </c>
      <c r="E18" s="38">
        <v>380</v>
      </c>
      <c r="F18" s="38">
        <v>360</v>
      </c>
      <c r="G18" s="38">
        <v>130</v>
      </c>
      <c r="H18" s="38">
        <v>0</v>
      </c>
      <c r="I18" s="38"/>
    </row>
    <row r="19" spans="2:9">
      <c r="B19" s="37">
        <v>39539</v>
      </c>
      <c r="C19" s="38">
        <v>380</v>
      </c>
      <c r="D19" s="38">
        <v>440</v>
      </c>
      <c r="E19" s="38">
        <v>380</v>
      </c>
      <c r="F19" s="38">
        <v>360</v>
      </c>
      <c r="G19" s="38">
        <v>130</v>
      </c>
      <c r="H19" s="38">
        <v>0</v>
      </c>
      <c r="I19" s="38"/>
    </row>
    <row r="20" spans="2:9">
      <c r="B20" s="37">
        <v>39569</v>
      </c>
      <c r="C20" s="38">
        <v>380</v>
      </c>
      <c r="D20" s="38">
        <v>440</v>
      </c>
      <c r="E20" s="38">
        <v>380</v>
      </c>
      <c r="F20" s="38">
        <v>360</v>
      </c>
      <c r="G20" s="38">
        <v>130</v>
      </c>
      <c r="H20" s="38">
        <v>0</v>
      </c>
      <c r="I20" s="38"/>
    </row>
    <row r="21" spans="2:9">
      <c r="B21" s="37">
        <v>39600</v>
      </c>
      <c r="C21" s="38">
        <v>380</v>
      </c>
      <c r="D21" s="38">
        <v>440</v>
      </c>
      <c r="E21" s="38">
        <v>380</v>
      </c>
      <c r="F21" s="38">
        <v>360</v>
      </c>
      <c r="G21" s="38">
        <v>130</v>
      </c>
      <c r="H21" s="38">
        <v>0</v>
      </c>
      <c r="I21" s="38"/>
    </row>
    <row r="22" spans="2:9">
      <c r="B22" s="37">
        <v>39630</v>
      </c>
      <c r="C22" s="38">
        <v>380</v>
      </c>
      <c r="D22" s="38">
        <v>440</v>
      </c>
      <c r="E22" s="38">
        <v>380</v>
      </c>
      <c r="F22" s="38">
        <v>360</v>
      </c>
      <c r="G22" s="38">
        <v>130</v>
      </c>
      <c r="H22" s="38">
        <v>0</v>
      </c>
      <c r="I22" s="38"/>
    </row>
    <row r="23" spans="2:9">
      <c r="B23" s="37">
        <v>39661</v>
      </c>
      <c r="C23" s="38">
        <v>380</v>
      </c>
      <c r="D23" s="38">
        <v>440</v>
      </c>
      <c r="E23" s="38">
        <v>380</v>
      </c>
      <c r="F23" s="38">
        <v>360</v>
      </c>
      <c r="G23" s="38">
        <v>130</v>
      </c>
      <c r="H23" s="38">
        <v>0</v>
      </c>
      <c r="I23" s="38"/>
    </row>
    <row r="24" spans="2:9">
      <c r="B24" s="37">
        <v>39692</v>
      </c>
      <c r="C24" s="38">
        <v>380</v>
      </c>
      <c r="D24" s="38">
        <v>440</v>
      </c>
      <c r="E24" s="38">
        <v>380</v>
      </c>
      <c r="F24" s="38">
        <v>360</v>
      </c>
      <c r="G24" s="38">
        <v>130</v>
      </c>
      <c r="H24" s="38">
        <v>0</v>
      </c>
      <c r="I24" s="38"/>
    </row>
    <row r="25" spans="2:9">
      <c r="B25" s="37">
        <v>39722</v>
      </c>
      <c r="C25" s="38">
        <v>380</v>
      </c>
      <c r="D25" s="38">
        <v>440</v>
      </c>
      <c r="E25" s="38">
        <v>380</v>
      </c>
      <c r="F25" s="38">
        <v>360</v>
      </c>
      <c r="G25" s="38">
        <v>130</v>
      </c>
      <c r="H25" s="38">
        <v>0</v>
      </c>
      <c r="I25" s="38"/>
    </row>
    <row r="26" spans="2:9">
      <c r="B26" s="37">
        <v>39753</v>
      </c>
      <c r="C26" s="38">
        <v>380</v>
      </c>
      <c r="D26" s="38">
        <v>440</v>
      </c>
      <c r="E26" s="38">
        <v>380</v>
      </c>
      <c r="F26" s="38">
        <v>360</v>
      </c>
      <c r="G26" s="38">
        <v>130</v>
      </c>
      <c r="H26" s="38">
        <v>0</v>
      </c>
      <c r="I26" s="38"/>
    </row>
    <row r="27" spans="2:9">
      <c r="B27" s="37">
        <v>39783</v>
      </c>
      <c r="C27" s="38">
        <v>380</v>
      </c>
      <c r="D27" s="38">
        <v>440</v>
      </c>
      <c r="E27" s="38">
        <v>380</v>
      </c>
      <c r="F27" s="38">
        <v>360</v>
      </c>
      <c r="G27" s="38">
        <v>130</v>
      </c>
      <c r="H27" s="38">
        <v>0</v>
      </c>
      <c r="I27" s="38"/>
    </row>
    <row r="28" spans="2:9">
      <c r="B28" s="37">
        <v>39814</v>
      </c>
      <c r="C28" s="38">
        <v>380</v>
      </c>
      <c r="D28" s="38">
        <v>440</v>
      </c>
      <c r="E28" s="38">
        <v>380</v>
      </c>
      <c r="F28" s="38">
        <v>360</v>
      </c>
      <c r="G28" s="38">
        <v>130</v>
      </c>
      <c r="H28" s="38">
        <v>0</v>
      </c>
      <c r="I28" s="38"/>
    </row>
    <row r="29" spans="2:9">
      <c r="B29" s="37">
        <v>39845</v>
      </c>
      <c r="C29" s="38">
        <v>400</v>
      </c>
      <c r="D29" s="38">
        <v>460</v>
      </c>
      <c r="E29" s="38">
        <v>400</v>
      </c>
      <c r="F29" s="38">
        <v>380</v>
      </c>
      <c r="G29" s="38">
        <v>130</v>
      </c>
      <c r="H29" s="38">
        <v>0</v>
      </c>
      <c r="I29" s="38"/>
    </row>
    <row r="30" spans="2:9">
      <c r="B30" s="37">
        <v>39873</v>
      </c>
      <c r="C30" s="38">
        <v>400</v>
      </c>
      <c r="D30" s="38">
        <v>460</v>
      </c>
      <c r="E30" s="38">
        <v>400</v>
      </c>
      <c r="F30" s="38">
        <v>380</v>
      </c>
      <c r="G30" s="38">
        <v>130</v>
      </c>
      <c r="H30" s="38">
        <v>0</v>
      </c>
      <c r="I30" s="38"/>
    </row>
    <row r="31" spans="2:9">
      <c r="B31" s="37">
        <v>39904</v>
      </c>
      <c r="C31" s="38">
        <v>400</v>
      </c>
      <c r="D31" s="38">
        <v>460</v>
      </c>
      <c r="E31" s="38">
        <v>400</v>
      </c>
      <c r="F31" s="38">
        <v>380</v>
      </c>
      <c r="G31" s="38">
        <v>130</v>
      </c>
      <c r="H31" s="38">
        <v>0</v>
      </c>
      <c r="I31" s="38"/>
    </row>
    <row r="32" spans="2:9">
      <c r="B32" s="37">
        <v>39934</v>
      </c>
      <c r="C32" s="38">
        <v>400</v>
      </c>
      <c r="D32" s="38">
        <v>460</v>
      </c>
      <c r="E32" s="38">
        <v>400</v>
      </c>
      <c r="F32" s="38">
        <v>380</v>
      </c>
      <c r="G32" s="38">
        <v>130</v>
      </c>
      <c r="H32" s="38">
        <v>0</v>
      </c>
      <c r="I32" s="38"/>
    </row>
    <row r="33" spans="2:9">
      <c r="B33" s="37">
        <v>39965</v>
      </c>
      <c r="C33" s="38">
        <v>400</v>
      </c>
      <c r="D33" s="38">
        <v>460</v>
      </c>
      <c r="E33" s="38">
        <v>400</v>
      </c>
      <c r="F33" s="38">
        <v>380</v>
      </c>
      <c r="G33" s="38">
        <v>130</v>
      </c>
      <c r="H33" s="38">
        <v>0</v>
      </c>
      <c r="I33" s="38"/>
    </row>
    <row r="34" spans="2:9">
      <c r="B34" s="37">
        <v>39995</v>
      </c>
      <c r="C34" s="38">
        <v>400</v>
      </c>
      <c r="D34" s="38">
        <v>460</v>
      </c>
      <c r="E34" s="38">
        <v>400</v>
      </c>
      <c r="F34" s="38">
        <v>380</v>
      </c>
      <c r="G34" s="38">
        <v>130</v>
      </c>
      <c r="H34" s="38">
        <v>0</v>
      </c>
      <c r="I34" s="38"/>
    </row>
    <row r="35" spans="2:9">
      <c r="B35" s="37">
        <v>40026</v>
      </c>
      <c r="C35" s="38">
        <v>400</v>
      </c>
      <c r="D35" s="38">
        <v>460</v>
      </c>
      <c r="E35" s="38">
        <v>400</v>
      </c>
      <c r="F35" s="38">
        <v>380</v>
      </c>
      <c r="G35" s="38">
        <v>130</v>
      </c>
      <c r="H35" s="38">
        <v>0</v>
      </c>
      <c r="I35" s="38"/>
    </row>
    <row r="36" spans="2:9">
      <c r="B36" s="37">
        <v>40057</v>
      </c>
      <c r="C36" s="38">
        <v>400</v>
      </c>
      <c r="D36" s="38">
        <v>460</v>
      </c>
      <c r="E36" s="38">
        <v>400</v>
      </c>
      <c r="F36" s="38">
        <v>380</v>
      </c>
      <c r="G36" s="38">
        <v>130</v>
      </c>
      <c r="H36" s="38">
        <v>0</v>
      </c>
      <c r="I36" s="38"/>
    </row>
    <row r="37" spans="2:9">
      <c r="B37" s="37">
        <v>40087</v>
      </c>
      <c r="C37" s="38">
        <v>400</v>
      </c>
      <c r="D37" s="38">
        <v>460</v>
      </c>
      <c r="E37" s="38">
        <v>400</v>
      </c>
      <c r="F37" s="38">
        <v>380</v>
      </c>
      <c r="G37" s="38">
        <v>130</v>
      </c>
      <c r="H37" s="38">
        <v>0</v>
      </c>
      <c r="I37" s="38"/>
    </row>
    <row r="38" spans="2:9">
      <c r="B38" s="37">
        <v>40118</v>
      </c>
      <c r="C38" s="38">
        <v>400</v>
      </c>
      <c r="D38" s="38">
        <v>460</v>
      </c>
      <c r="E38" s="38">
        <v>400</v>
      </c>
      <c r="F38" s="38">
        <v>380</v>
      </c>
      <c r="G38" s="38">
        <v>130</v>
      </c>
      <c r="H38" s="38">
        <v>0</v>
      </c>
      <c r="I38" s="38"/>
    </row>
    <row r="39" spans="2:9">
      <c r="B39" s="37">
        <v>40148</v>
      </c>
      <c r="C39" s="38">
        <v>400</v>
      </c>
      <c r="D39" s="38">
        <v>460</v>
      </c>
      <c r="E39" s="38">
        <v>400</v>
      </c>
      <c r="F39" s="38">
        <v>380</v>
      </c>
      <c r="G39" s="38">
        <v>130</v>
      </c>
      <c r="H39" s="38">
        <v>0</v>
      </c>
      <c r="I39" s="38"/>
    </row>
    <row r="40" spans="2:9">
      <c r="B40" s="37">
        <v>40179</v>
      </c>
      <c r="C40" s="38">
        <v>400</v>
      </c>
      <c r="D40" s="38">
        <v>460</v>
      </c>
      <c r="E40" s="38">
        <v>400</v>
      </c>
      <c r="F40" s="38">
        <v>380</v>
      </c>
      <c r="G40" s="38">
        <v>130</v>
      </c>
      <c r="H40" s="38">
        <v>0</v>
      </c>
      <c r="I40" s="38"/>
    </row>
    <row r="41" spans="2:9">
      <c r="B41" s="37">
        <v>40210</v>
      </c>
      <c r="C41" s="38">
        <v>400</v>
      </c>
      <c r="D41" s="38">
        <v>460</v>
      </c>
      <c r="E41" s="38">
        <v>400</v>
      </c>
      <c r="F41" s="38">
        <v>380</v>
      </c>
      <c r="G41" s="38">
        <v>130</v>
      </c>
      <c r="H41" s="38">
        <v>0</v>
      </c>
      <c r="I41" s="38"/>
    </row>
    <row r="42" spans="2:9">
      <c r="B42" s="37">
        <v>40238</v>
      </c>
      <c r="C42" s="38">
        <v>410</v>
      </c>
      <c r="D42" s="38">
        <v>470</v>
      </c>
      <c r="E42" s="38">
        <v>410</v>
      </c>
      <c r="F42" s="38">
        <v>390</v>
      </c>
      <c r="G42" s="38">
        <v>130</v>
      </c>
      <c r="H42" s="38">
        <v>0</v>
      </c>
      <c r="I42" s="38"/>
    </row>
    <row r="43" spans="2:9">
      <c r="B43" s="37">
        <v>40269</v>
      </c>
      <c r="C43" s="38">
        <v>430</v>
      </c>
      <c r="D43" s="38">
        <v>490</v>
      </c>
      <c r="E43" s="38">
        <v>430</v>
      </c>
      <c r="F43" s="38">
        <v>410</v>
      </c>
      <c r="G43" s="38">
        <v>140</v>
      </c>
      <c r="H43" s="38">
        <v>0</v>
      </c>
      <c r="I43" s="38"/>
    </row>
    <row r="44" spans="2:9">
      <c r="B44" s="37">
        <v>40299</v>
      </c>
      <c r="C44" s="38">
        <v>450</v>
      </c>
      <c r="D44" s="38">
        <v>510</v>
      </c>
      <c r="E44" s="38">
        <v>450</v>
      </c>
      <c r="F44" s="38">
        <v>430</v>
      </c>
      <c r="G44" s="38">
        <v>150</v>
      </c>
      <c r="H44" s="38">
        <v>0</v>
      </c>
      <c r="I44" s="38"/>
    </row>
    <row r="45" spans="2:9">
      <c r="B45" s="37">
        <v>40330</v>
      </c>
      <c r="C45" s="38">
        <v>480</v>
      </c>
      <c r="D45" s="38">
        <v>560</v>
      </c>
      <c r="E45" s="38">
        <v>500</v>
      </c>
      <c r="F45" s="38">
        <v>460</v>
      </c>
      <c r="G45" s="38">
        <v>160</v>
      </c>
      <c r="H45" s="38">
        <v>0</v>
      </c>
      <c r="I45" s="38"/>
    </row>
    <row r="46" spans="2:9">
      <c r="B46" s="37">
        <v>40360</v>
      </c>
      <c r="C46" s="38">
        <v>500</v>
      </c>
      <c r="D46" s="38">
        <v>580</v>
      </c>
      <c r="E46" s="38">
        <v>520</v>
      </c>
      <c r="F46" s="38">
        <v>480</v>
      </c>
      <c r="G46" s="38">
        <v>160</v>
      </c>
      <c r="H46" s="38">
        <v>0</v>
      </c>
      <c r="I46" s="38"/>
    </row>
    <row r="47" spans="2:9">
      <c r="B47" s="37">
        <v>40391</v>
      </c>
      <c r="C47" s="38">
        <v>500</v>
      </c>
      <c r="D47" s="38">
        <v>580</v>
      </c>
      <c r="E47" s="38">
        <v>520</v>
      </c>
      <c r="F47" s="38">
        <v>480</v>
      </c>
      <c r="G47" s="38">
        <v>160</v>
      </c>
      <c r="H47" s="38">
        <v>0</v>
      </c>
      <c r="I47" s="38"/>
    </row>
    <row r="48" spans="2:9">
      <c r="B48" s="37">
        <v>40422</v>
      </c>
      <c r="C48" s="38">
        <v>500</v>
      </c>
      <c r="D48" s="38">
        <v>580</v>
      </c>
      <c r="E48" s="38">
        <v>520</v>
      </c>
      <c r="F48" s="38">
        <v>480</v>
      </c>
      <c r="G48" s="38">
        <v>160</v>
      </c>
      <c r="H48" s="38">
        <v>0</v>
      </c>
      <c r="I48" s="38"/>
    </row>
    <row r="49" spans="2:9">
      <c r="B49" s="37">
        <v>40452</v>
      </c>
      <c r="C49" s="38">
        <v>500</v>
      </c>
      <c r="D49" s="38">
        <v>580</v>
      </c>
      <c r="E49" s="38">
        <v>520</v>
      </c>
      <c r="F49" s="38">
        <v>480</v>
      </c>
      <c r="G49" s="38">
        <v>160</v>
      </c>
      <c r="H49" s="38">
        <v>0</v>
      </c>
      <c r="I49" s="38"/>
    </row>
    <row r="50" spans="2:9">
      <c r="B50" s="37">
        <v>40483</v>
      </c>
      <c r="C50" s="38">
        <v>500</v>
      </c>
      <c r="D50" s="38">
        <v>580</v>
      </c>
      <c r="E50" s="38">
        <v>520</v>
      </c>
      <c r="F50" s="38">
        <v>480</v>
      </c>
      <c r="G50" s="38">
        <v>160</v>
      </c>
      <c r="H50" s="38">
        <v>0</v>
      </c>
      <c r="I50" s="38"/>
    </row>
    <row r="51" spans="2:9">
      <c r="B51" s="37">
        <v>40513</v>
      </c>
      <c r="C51" s="38">
        <v>500</v>
      </c>
      <c r="D51" s="38">
        <v>580</v>
      </c>
      <c r="E51" s="38">
        <v>520</v>
      </c>
      <c r="F51" s="38">
        <v>480</v>
      </c>
      <c r="G51" s="38">
        <v>160</v>
      </c>
      <c r="H51" s="38">
        <v>0</v>
      </c>
      <c r="I51" s="38"/>
    </row>
    <row r="52" spans="2:9">
      <c r="B52" s="37">
        <v>40544</v>
      </c>
      <c r="C52" s="38">
        <v>520</v>
      </c>
      <c r="D52" s="38">
        <v>600</v>
      </c>
      <c r="E52" s="38">
        <v>540</v>
      </c>
      <c r="F52" s="38">
        <v>490</v>
      </c>
      <c r="G52" s="38">
        <v>170</v>
      </c>
      <c r="H52" s="38">
        <v>0</v>
      </c>
      <c r="I52" s="38"/>
    </row>
    <row r="53" spans="2:9">
      <c r="B53" s="37">
        <v>40575</v>
      </c>
      <c r="C53" s="38">
        <v>540</v>
      </c>
      <c r="D53" s="38">
        <v>620</v>
      </c>
      <c r="E53" s="38">
        <v>560</v>
      </c>
      <c r="F53" s="38">
        <v>510</v>
      </c>
      <c r="G53" s="38">
        <v>180</v>
      </c>
      <c r="H53" s="38">
        <v>0</v>
      </c>
      <c r="I53" s="38"/>
    </row>
    <row r="54" spans="2:9">
      <c r="B54" s="37">
        <v>40603</v>
      </c>
      <c r="C54" s="38">
        <v>540</v>
      </c>
      <c r="D54" s="38">
        <v>620</v>
      </c>
      <c r="E54" s="38">
        <v>560</v>
      </c>
      <c r="F54" s="38">
        <v>510</v>
      </c>
      <c r="G54" s="38">
        <v>180</v>
      </c>
      <c r="H54" s="38">
        <v>0</v>
      </c>
      <c r="I54" s="38"/>
    </row>
    <row r="55" spans="2:9">
      <c r="B55" s="37">
        <v>40634</v>
      </c>
      <c r="C55" s="38">
        <v>540</v>
      </c>
      <c r="D55" s="38">
        <v>620</v>
      </c>
      <c r="E55" s="38">
        <v>560</v>
      </c>
      <c r="F55" s="38">
        <v>510</v>
      </c>
      <c r="G55" s="38">
        <v>180</v>
      </c>
      <c r="H55" s="38">
        <v>0</v>
      </c>
      <c r="I55" s="38"/>
    </row>
    <row r="56" spans="2:9">
      <c r="B56" s="37">
        <v>40664</v>
      </c>
      <c r="C56" s="38">
        <v>540</v>
      </c>
      <c r="D56" s="38">
        <v>620</v>
      </c>
      <c r="E56" s="38">
        <v>560</v>
      </c>
      <c r="F56" s="38">
        <v>510</v>
      </c>
      <c r="G56" s="38">
        <v>180</v>
      </c>
      <c r="H56" s="38">
        <v>0</v>
      </c>
      <c r="I56" s="38"/>
    </row>
    <row r="57" spans="2:9">
      <c r="B57" s="37">
        <v>40695</v>
      </c>
      <c r="C57" s="38">
        <v>540</v>
      </c>
      <c r="D57" s="38">
        <v>620</v>
      </c>
      <c r="E57" s="38">
        <v>560</v>
      </c>
      <c r="F57" s="38">
        <v>510</v>
      </c>
      <c r="G57" s="38">
        <v>180</v>
      </c>
      <c r="H57" s="38">
        <v>0</v>
      </c>
      <c r="I57" s="38"/>
    </row>
    <row r="58" spans="2:9">
      <c r="B58" s="37">
        <v>40725</v>
      </c>
      <c r="C58" s="38">
        <v>550</v>
      </c>
      <c r="D58" s="38">
        <v>630</v>
      </c>
      <c r="E58" s="38">
        <v>570</v>
      </c>
      <c r="F58" s="38">
        <v>520</v>
      </c>
      <c r="G58" s="38">
        <v>180</v>
      </c>
      <c r="H58" s="38">
        <v>0</v>
      </c>
      <c r="I58" s="38"/>
    </row>
    <row r="59" spans="2:9">
      <c r="B59" s="37">
        <v>40756</v>
      </c>
      <c r="C59" s="38">
        <v>550</v>
      </c>
      <c r="D59" s="38">
        <v>630</v>
      </c>
      <c r="E59" s="38">
        <v>570</v>
      </c>
      <c r="F59" s="38">
        <v>520</v>
      </c>
      <c r="G59" s="38">
        <v>180</v>
      </c>
      <c r="H59" s="38">
        <v>0</v>
      </c>
      <c r="I59" s="38"/>
    </row>
    <row r="60" spans="2:9">
      <c r="B60" s="37">
        <v>40787</v>
      </c>
      <c r="C60" s="38">
        <v>550</v>
      </c>
      <c r="D60" s="38">
        <v>630</v>
      </c>
      <c r="E60" s="38">
        <v>570</v>
      </c>
      <c r="F60" s="38">
        <v>520</v>
      </c>
      <c r="G60" s="38">
        <v>180</v>
      </c>
      <c r="H60" s="38">
        <v>0</v>
      </c>
      <c r="I60" s="38"/>
    </row>
    <row r="61" spans="2:9">
      <c r="B61" s="37">
        <v>40817</v>
      </c>
      <c r="C61" s="38">
        <v>550</v>
      </c>
      <c r="D61" s="38">
        <v>630</v>
      </c>
      <c r="E61" s="38">
        <v>570</v>
      </c>
      <c r="F61" s="38">
        <v>520</v>
      </c>
      <c r="G61" s="38">
        <v>180</v>
      </c>
      <c r="H61" s="38">
        <v>0</v>
      </c>
      <c r="I61" s="38"/>
    </row>
    <row r="62" spans="2:9">
      <c r="B62" s="37">
        <v>40848</v>
      </c>
      <c r="C62" s="38">
        <v>560</v>
      </c>
      <c r="D62" s="38">
        <v>640</v>
      </c>
      <c r="E62" s="38">
        <v>580</v>
      </c>
      <c r="F62" s="38">
        <v>530</v>
      </c>
      <c r="G62" s="38">
        <v>180</v>
      </c>
      <c r="H62" s="38">
        <v>0</v>
      </c>
      <c r="I62" s="38"/>
    </row>
    <row r="63" spans="2:9">
      <c r="B63" s="37">
        <v>40878</v>
      </c>
      <c r="C63" s="38">
        <v>560</v>
      </c>
      <c r="D63" s="38">
        <v>640</v>
      </c>
      <c r="E63" s="38">
        <v>580</v>
      </c>
      <c r="F63" s="38">
        <v>530</v>
      </c>
      <c r="G63" s="38">
        <v>180</v>
      </c>
      <c r="H63" s="38">
        <v>0</v>
      </c>
      <c r="I63" s="38"/>
    </row>
    <row r="64" spans="2:9">
      <c r="B64" s="37">
        <v>40909</v>
      </c>
      <c r="C64" s="38">
        <v>560</v>
      </c>
      <c r="D64" s="38">
        <v>640</v>
      </c>
      <c r="E64" s="38">
        <v>580</v>
      </c>
      <c r="F64" s="38">
        <v>530</v>
      </c>
      <c r="G64" s="38">
        <v>180</v>
      </c>
      <c r="H64" s="38">
        <v>0</v>
      </c>
      <c r="I64" s="38"/>
    </row>
    <row r="65" spans="2:9">
      <c r="B65" s="37">
        <v>40940</v>
      </c>
      <c r="C65" s="38">
        <v>580</v>
      </c>
      <c r="D65" s="38">
        <v>660</v>
      </c>
      <c r="E65" s="38">
        <v>600</v>
      </c>
      <c r="F65" s="38">
        <v>550</v>
      </c>
      <c r="G65" s="38">
        <v>190</v>
      </c>
      <c r="H65" s="38">
        <v>0</v>
      </c>
      <c r="I65" s="38"/>
    </row>
    <row r="66" spans="2:9">
      <c r="B66" s="37">
        <v>40969</v>
      </c>
      <c r="C66" s="38">
        <v>580</v>
      </c>
      <c r="D66" s="38">
        <v>660</v>
      </c>
      <c r="E66" s="38">
        <v>600</v>
      </c>
      <c r="F66" s="38">
        <v>550</v>
      </c>
      <c r="G66" s="38">
        <v>190</v>
      </c>
      <c r="H66" s="38">
        <v>0</v>
      </c>
      <c r="I66" s="38"/>
    </row>
    <row r="67" spans="2:9">
      <c r="B67" s="37">
        <v>41000</v>
      </c>
      <c r="C67" s="38">
        <v>580</v>
      </c>
      <c r="D67" s="38">
        <v>660</v>
      </c>
      <c r="E67" s="38">
        <v>600</v>
      </c>
      <c r="F67" s="38">
        <v>550</v>
      </c>
      <c r="G67" s="38">
        <v>190</v>
      </c>
      <c r="H67" s="38">
        <v>0</v>
      </c>
      <c r="I67" s="38"/>
    </row>
    <row r="68" spans="2:9">
      <c r="B68" s="37">
        <v>41030</v>
      </c>
      <c r="C68" s="38">
        <v>580</v>
      </c>
      <c r="D68" s="38">
        <v>660</v>
      </c>
      <c r="E68" s="38">
        <v>600</v>
      </c>
      <c r="F68" s="38">
        <v>550</v>
      </c>
      <c r="G68" s="38">
        <v>190</v>
      </c>
      <c r="H68" s="38">
        <v>0</v>
      </c>
      <c r="I68" s="38"/>
    </row>
    <row r="69" spans="2:9">
      <c r="B69" s="37">
        <v>41061</v>
      </c>
      <c r="C69" s="38">
        <v>590</v>
      </c>
      <c r="D69" s="38">
        <v>670</v>
      </c>
      <c r="E69" s="38">
        <v>610</v>
      </c>
      <c r="F69" s="38">
        <v>560</v>
      </c>
      <c r="G69" s="38">
        <v>190</v>
      </c>
      <c r="H69" s="38">
        <v>0</v>
      </c>
      <c r="I69" s="38"/>
    </row>
    <row r="70" spans="2:9">
      <c r="B70" s="37">
        <v>41091</v>
      </c>
      <c r="C70" s="38">
        <v>590</v>
      </c>
      <c r="D70" s="38">
        <v>670</v>
      </c>
      <c r="E70" s="38">
        <v>610</v>
      </c>
      <c r="F70" s="38">
        <v>560</v>
      </c>
      <c r="G70" s="38">
        <v>190</v>
      </c>
      <c r="H70" s="38">
        <v>0</v>
      </c>
      <c r="I70" s="38"/>
    </row>
    <row r="71" spans="2:9">
      <c r="B71" s="37">
        <v>41122</v>
      </c>
      <c r="C71" s="38">
        <v>590</v>
      </c>
      <c r="D71" s="38">
        <v>670</v>
      </c>
      <c r="E71" s="38">
        <v>610</v>
      </c>
      <c r="F71" s="38">
        <v>560</v>
      </c>
      <c r="G71" s="38">
        <v>190</v>
      </c>
      <c r="H71" s="38">
        <v>0</v>
      </c>
      <c r="I71" s="38"/>
    </row>
    <row r="72" spans="2:9">
      <c r="B72" s="37">
        <v>41153</v>
      </c>
      <c r="C72" s="38">
        <v>590</v>
      </c>
      <c r="D72" s="38">
        <v>670</v>
      </c>
      <c r="E72" s="38">
        <v>610</v>
      </c>
      <c r="F72" s="38">
        <v>560</v>
      </c>
      <c r="G72" s="38">
        <v>190</v>
      </c>
      <c r="H72" s="38">
        <v>0</v>
      </c>
      <c r="I72" s="38"/>
    </row>
    <row r="73" spans="2:9">
      <c r="B73" s="37">
        <v>41183</v>
      </c>
      <c r="C73" s="38">
        <v>590</v>
      </c>
      <c r="D73" s="38">
        <v>670</v>
      </c>
      <c r="E73" s="38">
        <v>610</v>
      </c>
      <c r="F73" s="38">
        <v>560</v>
      </c>
      <c r="G73" s="38">
        <v>190</v>
      </c>
      <c r="H73" s="38">
        <v>0</v>
      </c>
      <c r="I73" s="38"/>
    </row>
    <row r="74" spans="2:9">
      <c r="B74" s="37">
        <v>41214</v>
      </c>
      <c r="C74" s="38">
        <v>590</v>
      </c>
      <c r="D74" s="38">
        <v>670</v>
      </c>
      <c r="E74" s="38">
        <v>610</v>
      </c>
      <c r="F74" s="38">
        <v>560</v>
      </c>
      <c r="G74" s="38">
        <v>190</v>
      </c>
      <c r="H74" s="38">
        <v>0</v>
      </c>
      <c r="I74" s="38"/>
    </row>
    <row r="75" spans="2:9">
      <c r="B75" s="37">
        <v>41244</v>
      </c>
      <c r="C75" s="38">
        <v>590</v>
      </c>
      <c r="D75" s="38">
        <v>670</v>
      </c>
      <c r="E75" s="38">
        <v>610</v>
      </c>
      <c r="F75" s="38">
        <v>560</v>
      </c>
      <c r="G75" s="38">
        <v>190</v>
      </c>
      <c r="H75" s="38">
        <v>0</v>
      </c>
      <c r="I75" s="38"/>
    </row>
    <row r="76" spans="2:9">
      <c r="B76" s="37">
        <v>41275</v>
      </c>
      <c r="C76" s="38">
        <v>590</v>
      </c>
      <c r="D76" s="38">
        <v>670</v>
      </c>
      <c r="E76" s="38">
        <v>610</v>
      </c>
      <c r="F76" s="38">
        <v>560</v>
      </c>
      <c r="G76" s="38">
        <v>190</v>
      </c>
      <c r="H76" s="38">
        <v>0</v>
      </c>
      <c r="I76" s="38"/>
    </row>
    <row r="77" spans="2:9">
      <c r="B77" s="37">
        <v>41306</v>
      </c>
      <c r="C77" s="38">
        <v>590</v>
      </c>
      <c r="D77" s="38">
        <v>670</v>
      </c>
      <c r="E77" s="38">
        <v>610</v>
      </c>
      <c r="F77" s="38">
        <v>560</v>
      </c>
      <c r="G77" s="38">
        <v>190</v>
      </c>
      <c r="H77" s="38">
        <v>0</v>
      </c>
      <c r="I77" s="38"/>
    </row>
    <row r="78" spans="2:9">
      <c r="B78" s="37">
        <v>41334</v>
      </c>
      <c r="C78" s="38">
        <v>590</v>
      </c>
      <c r="D78" s="38">
        <v>670</v>
      </c>
      <c r="E78" s="38">
        <v>610</v>
      </c>
      <c r="F78" s="38">
        <v>560</v>
      </c>
      <c r="G78" s="38">
        <v>190</v>
      </c>
      <c r="H78" s="38">
        <v>0</v>
      </c>
      <c r="I78" s="38"/>
    </row>
    <row r="79" spans="2:9">
      <c r="B79" s="37">
        <v>41365</v>
      </c>
      <c r="C79" s="38">
        <v>590</v>
      </c>
      <c r="D79" s="38">
        <v>670</v>
      </c>
      <c r="E79" s="38">
        <v>610</v>
      </c>
      <c r="F79" s="38">
        <v>560</v>
      </c>
      <c r="G79" s="38">
        <v>190</v>
      </c>
      <c r="H79" s="38">
        <v>0</v>
      </c>
      <c r="I79" s="38"/>
    </row>
    <row r="80" spans="2:9">
      <c r="B80" s="37">
        <v>41395</v>
      </c>
      <c r="C80" s="38">
        <v>590</v>
      </c>
      <c r="D80" s="38">
        <v>670</v>
      </c>
      <c r="E80" s="38">
        <v>610</v>
      </c>
      <c r="F80" s="38">
        <v>560</v>
      </c>
      <c r="G80" s="38">
        <v>190</v>
      </c>
      <c r="H80" s="38">
        <v>0</v>
      </c>
      <c r="I80" s="38"/>
    </row>
    <row r="81" spans="2:9">
      <c r="B81" s="37">
        <v>41426</v>
      </c>
      <c r="C81" s="38">
        <v>590</v>
      </c>
      <c r="D81" s="38">
        <v>670</v>
      </c>
      <c r="E81" s="38">
        <v>610</v>
      </c>
      <c r="F81" s="38">
        <v>560</v>
      </c>
      <c r="G81" s="38">
        <v>190</v>
      </c>
      <c r="H81" s="38">
        <v>0</v>
      </c>
      <c r="I81" s="38"/>
    </row>
    <row r="82" spans="2:9">
      <c r="B82" s="37">
        <v>41456</v>
      </c>
      <c r="C82" s="38">
        <v>590</v>
      </c>
      <c r="D82" s="38">
        <v>670</v>
      </c>
      <c r="E82" s="38">
        <v>610</v>
      </c>
      <c r="F82" s="38">
        <v>560</v>
      </c>
      <c r="G82" s="38">
        <v>190</v>
      </c>
      <c r="H82" s="38">
        <v>0</v>
      </c>
      <c r="I82" s="38"/>
    </row>
    <row r="83" spans="2:9">
      <c r="B83" s="37">
        <v>41487</v>
      </c>
      <c r="C83" s="38">
        <v>590</v>
      </c>
      <c r="D83" s="38">
        <v>670</v>
      </c>
      <c r="E83" s="38">
        <v>610</v>
      </c>
      <c r="F83" s="38">
        <v>560</v>
      </c>
      <c r="G83" s="38">
        <v>190</v>
      </c>
      <c r="H83" s="38">
        <v>0</v>
      </c>
      <c r="I83" s="38"/>
    </row>
    <row r="84" spans="2:9">
      <c r="B84" s="37">
        <v>41518</v>
      </c>
      <c r="C84" s="38">
        <v>590</v>
      </c>
      <c r="D84" s="38">
        <v>670</v>
      </c>
      <c r="E84" s="38">
        <v>610</v>
      </c>
      <c r="F84" s="38">
        <v>560</v>
      </c>
      <c r="G84" s="38">
        <v>190</v>
      </c>
      <c r="H84" s="38">
        <v>0</v>
      </c>
      <c r="I84" s="38"/>
    </row>
    <row r="85" spans="2:9">
      <c r="B85" s="37">
        <v>41548</v>
      </c>
      <c r="C85" s="38">
        <v>590</v>
      </c>
      <c r="D85" s="38">
        <v>670</v>
      </c>
      <c r="E85" s="38">
        <v>610</v>
      </c>
      <c r="F85" s="38">
        <v>560</v>
      </c>
      <c r="G85" s="38">
        <v>190</v>
      </c>
      <c r="H85" s="38">
        <v>0</v>
      </c>
      <c r="I85" s="38"/>
    </row>
    <row r="86" spans="2:9">
      <c r="B86" s="37">
        <v>41579</v>
      </c>
      <c r="C86" s="38">
        <v>590</v>
      </c>
      <c r="D86" s="38">
        <v>670</v>
      </c>
      <c r="E86" s="38">
        <v>610</v>
      </c>
      <c r="F86" s="38">
        <v>560</v>
      </c>
      <c r="G86" s="38">
        <v>190</v>
      </c>
      <c r="H86" s="38">
        <v>0</v>
      </c>
      <c r="I86" s="38"/>
    </row>
    <row r="87" spans="2:9">
      <c r="B87" s="37">
        <v>41609</v>
      </c>
      <c r="C87" s="38">
        <v>600</v>
      </c>
      <c r="D87" s="38">
        <v>680</v>
      </c>
      <c r="E87" s="38">
        <v>620</v>
      </c>
      <c r="F87" s="38">
        <v>570</v>
      </c>
      <c r="G87" s="38">
        <v>200</v>
      </c>
      <c r="H87" s="38">
        <v>0</v>
      </c>
      <c r="I87" s="38"/>
    </row>
    <row r="88" spans="2:9">
      <c r="B88" s="37">
        <v>41640</v>
      </c>
      <c r="C88" s="38">
        <v>600</v>
      </c>
      <c r="D88" s="38">
        <v>680</v>
      </c>
      <c r="E88" s="38">
        <v>620</v>
      </c>
      <c r="F88" s="38">
        <v>570</v>
      </c>
      <c r="G88" s="38">
        <v>200</v>
      </c>
      <c r="H88" s="38">
        <v>0</v>
      </c>
      <c r="I88" s="38"/>
    </row>
    <row r="89" spans="2:9">
      <c r="B89" s="37">
        <v>41671</v>
      </c>
      <c r="C89" s="38">
        <v>600</v>
      </c>
      <c r="D89" s="38">
        <v>680</v>
      </c>
      <c r="E89" s="38">
        <v>620</v>
      </c>
      <c r="F89" s="38">
        <v>570</v>
      </c>
      <c r="G89" s="38">
        <v>200</v>
      </c>
      <c r="H89" s="38">
        <v>0</v>
      </c>
      <c r="I89" s="38"/>
    </row>
    <row r="90" spans="2:9">
      <c r="B90" s="37">
        <v>41699</v>
      </c>
      <c r="C90" s="38">
        <v>600</v>
      </c>
      <c r="D90" s="38">
        <v>680</v>
      </c>
      <c r="E90" s="38">
        <v>620</v>
      </c>
      <c r="F90" s="38">
        <v>570</v>
      </c>
      <c r="G90" s="38">
        <v>200</v>
      </c>
      <c r="H90" s="38">
        <v>0</v>
      </c>
      <c r="I90" s="38"/>
    </row>
    <row r="91" spans="2:9">
      <c r="B91" s="37">
        <v>41730</v>
      </c>
      <c r="C91" s="38">
        <v>600</v>
      </c>
      <c r="D91" s="38">
        <v>680</v>
      </c>
      <c r="E91" s="38">
        <v>620</v>
      </c>
      <c r="F91" s="38">
        <v>570</v>
      </c>
      <c r="G91" s="38">
        <v>200</v>
      </c>
      <c r="H91" s="38">
        <v>0</v>
      </c>
      <c r="I91" s="38"/>
    </row>
    <row r="92" spans="2:9">
      <c r="B92" s="37">
        <v>41760</v>
      </c>
      <c r="C92" s="38">
        <v>610</v>
      </c>
      <c r="D92" s="38">
        <v>690</v>
      </c>
      <c r="E92" s="38">
        <v>630</v>
      </c>
      <c r="F92" s="38">
        <v>580</v>
      </c>
      <c r="G92" s="38">
        <v>200</v>
      </c>
      <c r="H92" s="38">
        <v>0</v>
      </c>
      <c r="I92" s="38"/>
    </row>
    <row r="93" spans="2:9">
      <c r="B93" s="37">
        <v>41791</v>
      </c>
      <c r="C93" s="38">
        <v>610</v>
      </c>
      <c r="D93" s="38">
        <v>690</v>
      </c>
      <c r="E93" s="38">
        <v>630</v>
      </c>
      <c r="F93" s="38">
        <v>580</v>
      </c>
      <c r="G93" s="38">
        <v>200</v>
      </c>
      <c r="H93" s="38">
        <v>0</v>
      </c>
      <c r="I93" s="38"/>
    </row>
    <row r="94" spans="2:9">
      <c r="B94" s="37">
        <v>41821</v>
      </c>
      <c r="C94" s="38">
        <v>610</v>
      </c>
      <c r="D94" s="38">
        <v>690</v>
      </c>
      <c r="E94" s="38">
        <v>630</v>
      </c>
      <c r="F94" s="38">
        <v>580</v>
      </c>
      <c r="G94" s="38">
        <v>200</v>
      </c>
      <c r="H94" s="38">
        <v>0</v>
      </c>
      <c r="I94" s="38"/>
    </row>
    <row r="95" spans="2:9">
      <c r="B95" s="37">
        <v>41852</v>
      </c>
      <c r="C95" s="38">
        <v>610</v>
      </c>
      <c r="D95" s="38">
        <v>690</v>
      </c>
      <c r="E95" s="38">
        <v>630</v>
      </c>
      <c r="F95" s="38">
        <v>580</v>
      </c>
      <c r="G95" s="38">
        <v>200</v>
      </c>
      <c r="H95" s="38">
        <v>0</v>
      </c>
      <c r="I95" s="38"/>
    </row>
    <row r="96" spans="2:9">
      <c r="B96" s="37">
        <v>41883</v>
      </c>
      <c r="C96" s="38">
        <v>620</v>
      </c>
      <c r="D96" s="38">
        <v>700</v>
      </c>
      <c r="E96" s="38">
        <v>640</v>
      </c>
      <c r="F96" s="38">
        <v>590</v>
      </c>
      <c r="G96" s="38">
        <v>200</v>
      </c>
      <c r="H96" s="38">
        <v>0</v>
      </c>
      <c r="I96" s="38"/>
    </row>
    <row r="97" spans="2:9">
      <c r="B97" s="37">
        <v>41913</v>
      </c>
      <c r="C97" s="38">
        <v>620</v>
      </c>
      <c r="D97" s="38">
        <v>700</v>
      </c>
      <c r="E97" s="38">
        <v>640</v>
      </c>
      <c r="F97" s="38">
        <v>590</v>
      </c>
      <c r="G97" s="38">
        <v>200</v>
      </c>
      <c r="H97" s="38">
        <v>0</v>
      </c>
      <c r="I97" s="38"/>
    </row>
    <row r="98" spans="2:9">
      <c r="B98" s="37">
        <v>41944</v>
      </c>
      <c r="C98" s="38">
        <v>620</v>
      </c>
      <c r="D98" s="38">
        <v>700</v>
      </c>
      <c r="E98" s="38">
        <v>640</v>
      </c>
      <c r="F98" s="38">
        <v>590</v>
      </c>
      <c r="G98" s="38">
        <v>200</v>
      </c>
      <c r="H98" s="38">
        <v>0</v>
      </c>
      <c r="I98" s="38"/>
    </row>
    <row r="99" spans="2:9">
      <c r="B99" s="37">
        <v>41974</v>
      </c>
      <c r="C99" s="38">
        <v>620</v>
      </c>
      <c r="D99" s="38">
        <v>700</v>
      </c>
      <c r="E99" s="38">
        <v>640</v>
      </c>
      <c r="F99" s="38">
        <v>590</v>
      </c>
      <c r="G99" s="38">
        <v>200</v>
      </c>
      <c r="H99" s="38">
        <v>0</v>
      </c>
      <c r="I99" s="38"/>
    </row>
    <row r="100" spans="2:9">
      <c r="B100" s="37">
        <v>42005</v>
      </c>
      <c r="C100" s="38">
        <v>640</v>
      </c>
      <c r="D100" s="38">
        <v>720</v>
      </c>
      <c r="E100" s="38">
        <v>660</v>
      </c>
      <c r="F100" s="38">
        <v>610</v>
      </c>
      <c r="G100" s="38">
        <v>210</v>
      </c>
      <c r="H100" s="38">
        <v>0</v>
      </c>
      <c r="I100" s="38"/>
    </row>
    <row r="101" spans="2:9">
      <c r="B101" s="37">
        <v>42036</v>
      </c>
      <c r="C101" s="38">
        <v>640</v>
      </c>
      <c r="D101" s="38">
        <v>720</v>
      </c>
      <c r="E101" s="38">
        <v>660</v>
      </c>
      <c r="F101" s="38">
        <v>610</v>
      </c>
      <c r="G101" s="38">
        <v>210</v>
      </c>
      <c r="H101" s="38">
        <v>0</v>
      </c>
      <c r="I101" s="38"/>
    </row>
    <row r="102" spans="2:9">
      <c r="B102" s="37">
        <v>42064</v>
      </c>
      <c r="C102" s="38">
        <v>640</v>
      </c>
      <c r="D102" s="38">
        <v>720</v>
      </c>
      <c r="E102" s="38">
        <v>660</v>
      </c>
      <c r="F102" s="38">
        <v>610</v>
      </c>
      <c r="G102" s="38">
        <v>210</v>
      </c>
      <c r="H102" s="38">
        <v>0</v>
      </c>
      <c r="I102" s="38"/>
    </row>
    <row r="103" spans="2:9">
      <c r="B103" s="37">
        <v>42095</v>
      </c>
      <c r="C103" s="38">
        <v>640</v>
      </c>
      <c r="D103" s="38">
        <v>720</v>
      </c>
      <c r="E103" s="38">
        <v>660</v>
      </c>
      <c r="F103" s="38">
        <v>610</v>
      </c>
      <c r="G103" s="38">
        <v>210</v>
      </c>
      <c r="H103" s="38">
        <v>0</v>
      </c>
      <c r="I103" s="38"/>
    </row>
    <row r="104" spans="2:9">
      <c r="B104" s="37">
        <v>42125</v>
      </c>
      <c r="C104" s="38">
        <v>640</v>
      </c>
      <c r="D104" s="38">
        <v>720</v>
      </c>
      <c r="E104" s="38">
        <v>660</v>
      </c>
      <c r="F104" s="38">
        <v>610</v>
      </c>
      <c r="G104" s="38">
        <v>210</v>
      </c>
      <c r="H104" s="38">
        <v>0</v>
      </c>
      <c r="I104" s="38"/>
    </row>
    <row r="105" spans="2:9">
      <c r="B105" s="37">
        <v>42156</v>
      </c>
      <c r="C105" s="38">
        <v>640</v>
      </c>
      <c r="D105" s="38">
        <v>720</v>
      </c>
      <c r="E105" s="38">
        <v>660</v>
      </c>
      <c r="F105" s="38">
        <v>610</v>
      </c>
      <c r="G105" s="38">
        <v>210</v>
      </c>
      <c r="H105" s="38">
        <v>0</v>
      </c>
      <c r="I105" s="38"/>
    </row>
    <row r="106" spans="2:9">
      <c r="B106" s="37">
        <v>42186</v>
      </c>
      <c r="C106" s="38">
        <v>640</v>
      </c>
      <c r="D106" s="38">
        <v>720</v>
      </c>
      <c r="E106" s="38">
        <v>660</v>
      </c>
      <c r="F106" s="38">
        <v>610</v>
      </c>
      <c r="G106" s="38">
        <v>210</v>
      </c>
      <c r="H106" s="38">
        <v>0</v>
      </c>
      <c r="I106" s="38"/>
    </row>
    <row r="107" spans="2:9">
      <c r="B107" s="37">
        <v>42217</v>
      </c>
      <c r="C107" s="38">
        <v>640</v>
      </c>
      <c r="D107" s="38">
        <v>720</v>
      </c>
      <c r="E107" s="38">
        <v>660</v>
      </c>
      <c r="F107" s="38">
        <v>610</v>
      </c>
      <c r="G107" s="38">
        <v>210</v>
      </c>
      <c r="H107" s="38">
        <v>0</v>
      </c>
      <c r="I107" s="38"/>
    </row>
    <row r="108" spans="2:9">
      <c r="B108" s="37">
        <v>42248</v>
      </c>
      <c r="C108" s="38">
        <v>640</v>
      </c>
      <c r="D108" s="38">
        <v>720</v>
      </c>
      <c r="E108" s="38">
        <v>660</v>
      </c>
      <c r="F108" s="38">
        <v>610</v>
      </c>
      <c r="G108" s="38">
        <v>210</v>
      </c>
      <c r="H108" s="38">
        <v>0</v>
      </c>
      <c r="I108" s="38"/>
    </row>
    <row r="109" spans="2:9">
      <c r="B109" s="37">
        <v>42278</v>
      </c>
      <c r="C109" s="38">
        <v>640</v>
      </c>
      <c r="D109" s="38">
        <v>720</v>
      </c>
      <c r="E109" s="38">
        <v>660</v>
      </c>
      <c r="F109" s="38">
        <v>610</v>
      </c>
      <c r="G109" s="38">
        <v>210</v>
      </c>
      <c r="H109" s="38">
        <v>0</v>
      </c>
      <c r="I109" s="38"/>
    </row>
    <row r="110" spans="2:9">
      <c r="B110" s="37">
        <v>42309</v>
      </c>
      <c r="C110" s="38">
        <v>640</v>
      </c>
      <c r="D110" s="38">
        <v>720</v>
      </c>
      <c r="E110" s="38">
        <v>660</v>
      </c>
      <c r="F110" s="38">
        <v>610</v>
      </c>
      <c r="G110" s="38">
        <v>210</v>
      </c>
      <c r="H110" s="38">
        <v>0</v>
      </c>
      <c r="I110" s="38"/>
    </row>
    <row r="111" spans="2:9">
      <c r="B111" s="37">
        <v>42339</v>
      </c>
      <c r="C111" s="38">
        <v>640</v>
      </c>
      <c r="D111" s="38">
        <v>720</v>
      </c>
      <c r="E111" s="38">
        <v>660</v>
      </c>
      <c r="F111" s="38">
        <v>610</v>
      </c>
      <c r="G111" s="38">
        <v>210</v>
      </c>
      <c r="H111" s="38">
        <v>0</v>
      </c>
      <c r="I111" s="38"/>
    </row>
    <row r="112" spans="2:9">
      <c r="B112" s="37">
        <v>42370</v>
      </c>
      <c r="C112" s="38">
        <v>640</v>
      </c>
      <c r="D112" s="38">
        <v>720</v>
      </c>
      <c r="E112" s="38">
        <v>660</v>
      </c>
      <c r="F112" s="38">
        <v>610</v>
      </c>
      <c r="G112" s="38">
        <v>210</v>
      </c>
      <c r="H112" s="38">
        <v>0</v>
      </c>
      <c r="I112" s="38"/>
    </row>
    <row r="113" spans="2:9">
      <c r="B113" s="37">
        <v>42401</v>
      </c>
      <c r="C113" s="38">
        <v>640</v>
      </c>
      <c r="D113" s="38">
        <v>740</v>
      </c>
      <c r="E113" s="38">
        <v>660</v>
      </c>
      <c r="F113" s="38">
        <v>610</v>
      </c>
      <c r="G113" s="38">
        <v>210</v>
      </c>
      <c r="H113" s="38">
        <v>0</v>
      </c>
      <c r="I113" s="38"/>
    </row>
    <row r="114" spans="2:9">
      <c r="B114" s="37">
        <v>42430</v>
      </c>
      <c r="C114" s="38">
        <v>640</v>
      </c>
      <c r="D114" s="38">
        <v>740</v>
      </c>
      <c r="E114" s="38">
        <v>660</v>
      </c>
      <c r="F114" s="38">
        <v>610</v>
      </c>
      <c r="G114" s="38">
        <v>210</v>
      </c>
      <c r="H114" s="38">
        <v>0</v>
      </c>
      <c r="I114" s="38"/>
    </row>
    <row r="115" spans="2:9">
      <c r="B115" s="37">
        <v>42461</v>
      </c>
      <c r="C115" s="38">
        <v>640</v>
      </c>
      <c r="D115" s="38">
        <v>740</v>
      </c>
      <c r="E115" s="38">
        <v>660</v>
      </c>
      <c r="F115" s="38">
        <v>610</v>
      </c>
      <c r="G115" s="38">
        <v>210</v>
      </c>
      <c r="H115" s="38">
        <v>0</v>
      </c>
      <c r="I115" s="38"/>
    </row>
    <row r="116" spans="2:9">
      <c r="B116" s="37">
        <v>42491</v>
      </c>
      <c r="C116" s="38">
        <v>640</v>
      </c>
      <c r="D116" s="38">
        <v>740</v>
      </c>
      <c r="E116" s="38">
        <v>660</v>
      </c>
      <c r="F116" s="38">
        <v>610</v>
      </c>
      <c r="G116" s="38">
        <v>210</v>
      </c>
      <c r="H116" s="38">
        <v>0</v>
      </c>
      <c r="I116" s="38"/>
    </row>
    <row r="117" spans="2:9">
      <c r="B117" s="37">
        <v>42522</v>
      </c>
      <c r="C117" s="38">
        <v>640</v>
      </c>
      <c r="D117" s="38">
        <v>740</v>
      </c>
      <c r="E117" s="38">
        <v>660</v>
      </c>
      <c r="F117" s="38">
        <v>610</v>
      </c>
      <c r="G117" s="38">
        <v>210</v>
      </c>
      <c r="H117" s="38">
        <v>0</v>
      </c>
      <c r="I117" s="38"/>
    </row>
    <row r="118" spans="2:9">
      <c r="B118" s="37">
        <v>42552</v>
      </c>
      <c r="C118" s="38">
        <v>640</v>
      </c>
      <c r="D118" s="38">
        <v>740</v>
      </c>
      <c r="E118" s="38">
        <v>660</v>
      </c>
      <c r="F118" s="38">
        <v>610</v>
      </c>
      <c r="G118" s="38">
        <v>210</v>
      </c>
      <c r="H118" s="38">
        <v>0</v>
      </c>
      <c r="I118" s="38"/>
    </row>
    <row r="119" spans="2:9">
      <c r="B119" s="37">
        <v>42583</v>
      </c>
      <c r="C119" s="38">
        <v>640</v>
      </c>
      <c r="D119" s="38">
        <v>740</v>
      </c>
      <c r="E119" s="38">
        <v>660</v>
      </c>
      <c r="F119" s="38">
        <v>610</v>
      </c>
      <c r="G119" s="38">
        <v>210</v>
      </c>
      <c r="H119" s="38">
        <v>0</v>
      </c>
      <c r="I119" s="38"/>
    </row>
    <row r="120" spans="2:9">
      <c r="B120" s="37">
        <v>42614</v>
      </c>
      <c r="C120" s="38">
        <v>640</v>
      </c>
      <c r="D120" s="38">
        <v>740</v>
      </c>
      <c r="E120" s="38">
        <v>660</v>
      </c>
      <c r="F120" s="38">
        <v>610</v>
      </c>
      <c r="G120" s="38">
        <v>210</v>
      </c>
      <c r="H120" s="38">
        <v>0</v>
      </c>
      <c r="I120" s="38"/>
    </row>
    <row r="121" spans="2:9">
      <c r="B121" s="37">
        <v>42644</v>
      </c>
      <c r="C121" s="38">
        <v>640</v>
      </c>
      <c r="D121" s="38">
        <v>740</v>
      </c>
      <c r="E121" s="38">
        <v>660</v>
      </c>
      <c r="F121" s="38">
        <v>610</v>
      </c>
      <c r="G121" s="38">
        <v>210</v>
      </c>
      <c r="H121" s="38">
        <v>0</v>
      </c>
      <c r="I121" s="38"/>
    </row>
    <row r="122" spans="2:9">
      <c r="B122" s="37">
        <v>42675</v>
      </c>
      <c r="C122" s="38">
        <v>640</v>
      </c>
      <c r="D122" s="38">
        <v>740</v>
      </c>
      <c r="E122" s="38">
        <v>660</v>
      </c>
      <c r="F122" s="38">
        <v>610</v>
      </c>
      <c r="G122" s="38">
        <v>210</v>
      </c>
      <c r="H122" s="38">
        <v>0</v>
      </c>
      <c r="I122" s="38"/>
    </row>
    <row r="123" spans="2:9">
      <c r="B123" s="37">
        <v>42705</v>
      </c>
      <c r="C123" s="38">
        <v>640</v>
      </c>
      <c r="D123" s="38">
        <v>740</v>
      </c>
      <c r="E123" s="38">
        <v>660</v>
      </c>
      <c r="F123" s="38">
        <v>610</v>
      </c>
      <c r="G123" s="38">
        <v>210</v>
      </c>
      <c r="H123" s="38">
        <v>0</v>
      </c>
      <c r="I123" s="38"/>
    </row>
    <row r="124" spans="2:9">
      <c r="B124" s="37">
        <v>42736</v>
      </c>
      <c r="C124" s="38">
        <v>640</v>
      </c>
      <c r="D124" s="38">
        <v>740</v>
      </c>
      <c r="E124" s="38">
        <v>660</v>
      </c>
      <c r="F124" s="38">
        <v>610</v>
      </c>
      <c r="G124" s="38">
        <v>210</v>
      </c>
      <c r="H124" s="38">
        <v>0</v>
      </c>
      <c r="I124" s="38"/>
    </row>
    <row r="125" spans="2:9">
      <c r="B125" s="37">
        <v>42767</v>
      </c>
      <c r="C125" s="38">
        <v>640</v>
      </c>
      <c r="D125" s="38">
        <v>740</v>
      </c>
      <c r="E125" s="38">
        <v>660</v>
      </c>
      <c r="F125" s="38">
        <v>610</v>
      </c>
      <c r="G125" s="38">
        <v>210</v>
      </c>
      <c r="H125" s="38">
        <v>0</v>
      </c>
      <c r="I125" s="38"/>
    </row>
    <row r="126" spans="2:9">
      <c r="B126" s="37">
        <v>42795</v>
      </c>
      <c r="C126" s="38">
        <v>640</v>
      </c>
      <c r="D126" s="38">
        <v>740</v>
      </c>
      <c r="E126" s="38">
        <v>660</v>
      </c>
      <c r="F126" s="38">
        <v>610</v>
      </c>
      <c r="G126" s="38">
        <v>210</v>
      </c>
      <c r="H126" s="38">
        <v>0</v>
      </c>
      <c r="I126" s="38"/>
    </row>
    <row r="127" spans="2:9">
      <c r="B127" s="37">
        <v>42826</v>
      </c>
      <c r="C127" s="38">
        <v>640</v>
      </c>
      <c r="D127" s="38">
        <v>740</v>
      </c>
      <c r="E127" s="38">
        <v>660</v>
      </c>
      <c r="F127" s="38">
        <v>610</v>
      </c>
      <c r="G127" s="38">
        <v>210</v>
      </c>
      <c r="H127" s="38">
        <v>0</v>
      </c>
      <c r="I127" s="38"/>
    </row>
    <row r="128" spans="2:9">
      <c r="B128" s="37">
        <v>42856</v>
      </c>
      <c r="C128" s="38">
        <v>640</v>
      </c>
      <c r="D128" s="38">
        <v>740</v>
      </c>
      <c r="E128" s="38">
        <v>660</v>
      </c>
      <c r="F128" s="38">
        <v>610</v>
      </c>
      <c r="G128" s="38">
        <v>210</v>
      </c>
      <c r="H128" s="38">
        <v>0</v>
      </c>
      <c r="I128" s="38"/>
    </row>
    <row r="129" spans="2:9">
      <c r="B129" s="37">
        <v>42887</v>
      </c>
      <c r="C129" s="38">
        <v>640</v>
      </c>
      <c r="D129" s="38">
        <v>740</v>
      </c>
      <c r="E129" s="38">
        <v>660</v>
      </c>
      <c r="F129" s="38">
        <v>610</v>
      </c>
      <c r="G129" s="38">
        <v>210</v>
      </c>
      <c r="H129" s="38">
        <v>0</v>
      </c>
      <c r="I129" s="38"/>
    </row>
    <row r="130" spans="2:9">
      <c r="B130" s="37">
        <v>42917</v>
      </c>
      <c r="C130" s="38">
        <v>640</v>
      </c>
      <c r="D130" s="38">
        <v>740</v>
      </c>
      <c r="E130" s="38">
        <v>660</v>
      </c>
      <c r="F130" s="38">
        <v>610</v>
      </c>
      <c r="G130" s="38">
        <v>210</v>
      </c>
      <c r="H130" s="38">
        <v>0</v>
      </c>
      <c r="I130" s="38"/>
    </row>
    <row r="131" spans="2:9">
      <c r="B131" s="37">
        <v>42948</v>
      </c>
      <c r="C131" s="38">
        <v>640</v>
      </c>
      <c r="D131" s="38">
        <v>740</v>
      </c>
      <c r="E131" s="38">
        <v>660</v>
      </c>
      <c r="F131" s="38">
        <v>610</v>
      </c>
      <c r="G131" s="38">
        <v>210</v>
      </c>
      <c r="H131" s="38">
        <v>0</v>
      </c>
      <c r="I131" s="38"/>
    </row>
    <row r="132" spans="2:9">
      <c r="B132" s="37">
        <v>42979</v>
      </c>
      <c r="C132" s="38">
        <v>640</v>
      </c>
      <c r="D132" s="38">
        <v>740</v>
      </c>
      <c r="E132" s="38">
        <v>660</v>
      </c>
      <c r="F132" s="38">
        <v>610</v>
      </c>
      <c r="G132" s="38">
        <v>210</v>
      </c>
      <c r="H132" s="38">
        <v>0</v>
      </c>
      <c r="I132" s="38"/>
    </row>
    <row r="133" spans="2:9">
      <c r="B133" s="37">
        <v>43009</v>
      </c>
      <c r="C133" s="38">
        <v>640</v>
      </c>
      <c r="D133" s="38">
        <v>740</v>
      </c>
      <c r="E133" s="38">
        <v>660</v>
      </c>
      <c r="F133" s="38">
        <v>610</v>
      </c>
      <c r="G133" s="38">
        <v>210</v>
      </c>
      <c r="H133" s="38">
        <v>0</v>
      </c>
      <c r="I133" s="38"/>
    </row>
    <row r="134" spans="2:9">
      <c r="B134" s="37">
        <v>43040</v>
      </c>
      <c r="C134" s="38">
        <v>640</v>
      </c>
      <c r="D134" s="38">
        <v>740</v>
      </c>
      <c r="E134" s="38">
        <v>660</v>
      </c>
      <c r="F134" s="38">
        <v>610</v>
      </c>
      <c r="G134" s="38">
        <v>210</v>
      </c>
      <c r="H134" s="38">
        <v>0</v>
      </c>
      <c r="I134" s="38"/>
    </row>
    <row r="135" spans="2:9">
      <c r="B135" s="37">
        <v>43070</v>
      </c>
      <c r="C135" s="38">
        <v>640</v>
      </c>
      <c r="D135" s="38">
        <v>740</v>
      </c>
      <c r="E135" s="38">
        <v>660</v>
      </c>
      <c r="F135" s="38">
        <v>610</v>
      </c>
      <c r="G135" s="38">
        <v>210</v>
      </c>
      <c r="H135" s="38">
        <v>0</v>
      </c>
      <c r="I135" s="38"/>
    </row>
    <row r="136" spans="2:9">
      <c r="B136" s="37">
        <v>43101</v>
      </c>
      <c r="C136" s="38">
        <v>640</v>
      </c>
      <c r="D136" s="38">
        <v>740</v>
      </c>
      <c r="E136" s="38">
        <v>660</v>
      </c>
      <c r="F136" s="38">
        <v>610</v>
      </c>
      <c r="G136" s="38">
        <v>210</v>
      </c>
      <c r="H136" s="38">
        <v>0</v>
      </c>
      <c r="I136" s="38"/>
    </row>
    <row r="137" spans="2:9">
      <c r="B137" s="37">
        <v>43132</v>
      </c>
      <c r="C137" s="38">
        <v>660</v>
      </c>
      <c r="D137" s="38">
        <v>760</v>
      </c>
      <c r="E137" s="38">
        <v>680</v>
      </c>
      <c r="F137" s="38">
        <v>630</v>
      </c>
      <c r="G137" s="38">
        <v>220</v>
      </c>
      <c r="H137" s="38">
        <v>0</v>
      </c>
      <c r="I137" s="38"/>
    </row>
    <row r="138" spans="2:9">
      <c r="B138" s="37">
        <v>43160</v>
      </c>
      <c r="C138" s="38">
        <v>660</v>
      </c>
      <c r="D138" s="38">
        <v>760</v>
      </c>
      <c r="E138" s="38">
        <v>680</v>
      </c>
      <c r="F138" s="38">
        <v>630</v>
      </c>
      <c r="G138" s="38">
        <v>220</v>
      </c>
      <c r="H138" s="38">
        <v>0</v>
      </c>
      <c r="I138" s="38"/>
    </row>
    <row r="139" spans="2:9">
      <c r="B139" s="37">
        <v>43191</v>
      </c>
      <c r="C139" s="38">
        <v>660</v>
      </c>
      <c r="D139" s="38">
        <v>760</v>
      </c>
      <c r="E139" s="38">
        <v>680</v>
      </c>
      <c r="F139" s="38">
        <v>630</v>
      </c>
      <c r="G139" s="38">
        <v>220</v>
      </c>
      <c r="H139" s="38">
        <v>0</v>
      </c>
      <c r="I139" s="38"/>
    </row>
    <row r="140" spans="2:9">
      <c r="B140" s="37">
        <v>43221</v>
      </c>
      <c r="C140" s="38">
        <v>660</v>
      </c>
      <c r="D140" s="38">
        <v>760</v>
      </c>
      <c r="E140" s="38">
        <v>680</v>
      </c>
      <c r="F140" s="38">
        <v>630</v>
      </c>
      <c r="G140" s="38">
        <v>220</v>
      </c>
      <c r="H140" s="38">
        <v>0</v>
      </c>
      <c r="I140" s="38"/>
    </row>
    <row r="141" spans="2:9">
      <c r="B141" s="37">
        <v>43252</v>
      </c>
      <c r="C141" s="38">
        <v>660</v>
      </c>
      <c r="D141" s="38">
        <v>760</v>
      </c>
      <c r="E141" s="38">
        <v>680</v>
      </c>
      <c r="F141" s="38">
        <v>630</v>
      </c>
      <c r="G141" s="38">
        <v>220</v>
      </c>
      <c r="H141" s="38">
        <v>0</v>
      </c>
      <c r="I141" s="38"/>
    </row>
    <row r="142" spans="2:9">
      <c r="B142" s="37">
        <v>43282</v>
      </c>
      <c r="C142" s="38">
        <v>660</v>
      </c>
      <c r="D142" s="38">
        <v>760</v>
      </c>
      <c r="E142" s="38">
        <v>680</v>
      </c>
      <c r="F142" s="38">
        <v>630</v>
      </c>
      <c r="G142" s="38">
        <v>220</v>
      </c>
      <c r="H142" s="38">
        <v>0</v>
      </c>
      <c r="I142" s="38"/>
    </row>
    <row r="143" spans="2:9">
      <c r="B143" s="37">
        <v>43313</v>
      </c>
      <c r="C143" s="38">
        <v>660</v>
      </c>
      <c r="D143" s="38">
        <v>760</v>
      </c>
      <c r="E143" s="38">
        <v>680</v>
      </c>
      <c r="F143" s="38">
        <v>630</v>
      </c>
      <c r="G143" s="38">
        <v>220</v>
      </c>
      <c r="H143" s="38">
        <v>0</v>
      </c>
      <c r="I143" s="38"/>
    </row>
    <row r="144" spans="2:9">
      <c r="B144" s="37">
        <v>43344</v>
      </c>
      <c r="C144" s="38">
        <v>660</v>
      </c>
      <c r="D144" s="38">
        <v>760</v>
      </c>
      <c r="E144" s="38">
        <v>680</v>
      </c>
      <c r="F144" s="38">
        <v>630</v>
      </c>
      <c r="G144" s="38">
        <v>220</v>
      </c>
      <c r="H144" s="38">
        <v>0</v>
      </c>
      <c r="I144" s="38"/>
    </row>
    <row r="145" spans="2:9">
      <c r="B145" s="37">
        <v>43374</v>
      </c>
      <c r="C145" s="38">
        <v>680</v>
      </c>
      <c r="D145" s="38">
        <v>780</v>
      </c>
      <c r="E145" s="38">
        <v>700</v>
      </c>
      <c r="F145" s="38">
        <v>650</v>
      </c>
      <c r="G145" s="38">
        <v>220</v>
      </c>
      <c r="H145" s="38">
        <v>0</v>
      </c>
      <c r="I145" s="38"/>
    </row>
    <row r="146" spans="2:9">
      <c r="B146" s="37">
        <v>43405</v>
      </c>
      <c r="C146" s="38">
        <v>680</v>
      </c>
      <c r="D146" s="38">
        <v>780</v>
      </c>
      <c r="E146" s="38">
        <v>700</v>
      </c>
      <c r="F146" s="38">
        <v>650</v>
      </c>
      <c r="G146" s="38">
        <v>220</v>
      </c>
      <c r="H146" s="38">
        <v>0</v>
      </c>
      <c r="I146" s="38"/>
    </row>
    <row r="147" spans="2:9">
      <c r="B147" s="37">
        <v>43435</v>
      </c>
      <c r="C147" s="38">
        <v>680</v>
      </c>
      <c r="D147" s="38">
        <v>780</v>
      </c>
      <c r="E147" s="38">
        <v>700</v>
      </c>
      <c r="F147" s="38">
        <v>650</v>
      </c>
      <c r="G147" s="38">
        <v>220</v>
      </c>
      <c r="H147" s="38">
        <v>0</v>
      </c>
      <c r="I147" s="38"/>
    </row>
    <row r="148" spans="2:9">
      <c r="B148" s="37">
        <v>43466</v>
      </c>
      <c r="C148" s="38">
        <v>700</v>
      </c>
      <c r="D148" s="38">
        <v>800</v>
      </c>
      <c r="E148" s="38">
        <v>720</v>
      </c>
      <c r="F148" s="38">
        <v>670</v>
      </c>
      <c r="G148" s="38">
        <v>230</v>
      </c>
      <c r="H148" s="38">
        <v>0</v>
      </c>
      <c r="I148" s="38"/>
    </row>
    <row r="149" spans="2:9">
      <c r="B149" s="37">
        <v>43497</v>
      </c>
      <c r="C149" s="38">
        <v>700</v>
      </c>
      <c r="D149" s="38">
        <v>800</v>
      </c>
      <c r="E149" s="38">
        <v>720</v>
      </c>
      <c r="F149" s="38">
        <v>670</v>
      </c>
      <c r="G149" s="38">
        <v>230</v>
      </c>
      <c r="H149" s="38">
        <v>0</v>
      </c>
      <c r="I149" s="38"/>
    </row>
    <row r="150" spans="2:9">
      <c r="B150" s="37">
        <v>43525</v>
      </c>
      <c r="C150" s="38">
        <v>700</v>
      </c>
      <c r="D150" s="38">
        <v>800</v>
      </c>
      <c r="E150" s="38">
        <v>720</v>
      </c>
      <c r="F150" s="38">
        <v>670</v>
      </c>
      <c r="G150" s="38">
        <v>230</v>
      </c>
      <c r="H150" s="38">
        <v>0</v>
      </c>
      <c r="I150" s="38"/>
    </row>
    <row r="151" spans="2:9">
      <c r="B151" s="37">
        <v>43556</v>
      </c>
      <c r="C151" s="38">
        <v>700</v>
      </c>
      <c r="D151" s="38">
        <v>800</v>
      </c>
      <c r="E151" s="38">
        <v>720</v>
      </c>
      <c r="F151" s="38">
        <v>670</v>
      </c>
      <c r="G151" s="38">
        <v>230</v>
      </c>
      <c r="H151" s="38">
        <v>0</v>
      </c>
      <c r="I151" s="38"/>
    </row>
    <row r="152" spans="2:9">
      <c r="B152" s="37">
        <v>43586</v>
      </c>
      <c r="C152" s="38">
        <v>700</v>
      </c>
      <c r="D152" s="38">
        <v>800</v>
      </c>
      <c r="E152" s="38">
        <v>720</v>
      </c>
      <c r="F152" s="38">
        <v>670</v>
      </c>
      <c r="G152" s="38">
        <v>230</v>
      </c>
      <c r="H152" s="38">
        <v>0</v>
      </c>
      <c r="I152" s="38"/>
    </row>
    <row r="153" spans="2:9">
      <c r="B153" s="37">
        <v>43617</v>
      </c>
      <c r="C153" s="38">
        <v>700</v>
      </c>
      <c r="D153" s="38">
        <v>800</v>
      </c>
      <c r="E153" s="38">
        <v>720</v>
      </c>
      <c r="F153" s="38">
        <v>670</v>
      </c>
      <c r="G153" s="38">
        <v>230</v>
      </c>
      <c r="H153" s="38">
        <v>0</v>
      </c>
      <c r="I153" s="38"/>
    </row>
    <row r="154" spans="2:9">
      <c r="B154" s="37">
        <v>43647</v>
      </c>
      <c r="C154" s="38">
        <v>700</v>
      </c>
      <c r="D154" s="38">
        <v>800</v>
      </c>
      <c r="E154" s="38">
        <v>720</v>
      </c>
      <c r="F154" s="38">
        <v>670</v>
      </c>
      <c r="G154" s="38">
        <v>230</v>
      </c>
      <c r="H154" s="38">
        <v>0</v>
      </c>
      <c r="I154" s="38"/>
    </row>
    <row r="155" spans="2:9">
      <c r="B155" s="37">
        <v>43678</v>
      </c>
      <c r="C155" s="38">
        <v>700</v>
      </c>
      <c r="D155" s="38">
        <v>800</v>
      </c>
      <c r="E155" s="38">
        <v>720</v>
      </c>
      <c r="F155" s="38">
        <v>670</v>
      </c>
      <c r="G155" s="38">
        <v>230</v>
      </c>
      <c r="H155" s="38">
        <v>0</v>
      </c>
      <c r="I155" s="38"/>
    </row>
    <row r="156" spans="2:9">
      <c r="B156" s="37">
        <v>43709</v>
      </c>
      <c r="C156" s="38">
        <v>700</v>
      </c>
      <c r="D156" s="38">
        <v>800</v>
      </c>
      <c r="E156" s="38">
        <v>720</v>
      </c>
      <c r="F156" s="38">
        <v>670</v>
      </c>
      <c r="G156" s="38">
        <v>230</v>
      </c>
      <c r="H156" s="38">
        <v>0</v>
      </c>
      <c r="I156" s="38"/>
    </row>
    <row r="157" spans="2:9">
      <c r="B157" s="37">
        <v>43739</v>
      </c>
      <c r="C157" s="38">
        <v>700</v>
      </c>
      <c r="D157" s="38">
        <v>800</v>
      </c>
      <c r="E157" s="38">
        <v>720</v>
      </c>
      <c r="F157" s="38">
        <v>640</v>
      </c>
      <c r="G157" s="38">
        <v>230</v>
      </c>
      <c r="H157" s="38">
        <v>0</v>
      </c>
      <c r="I157" s="38"/>
    </row>
    <row r="158" spans="2:9">
      <c r="B158" s="37">
        <v>43770</v>
      </c>
      <c r="C158" s="38">
        <v>700</v>
      </c>
      <c r="D158" s="38">
        <v>800</v>
      </c>
      <c r="E158" s="38">
        <v>720</v>
      </c>
      <c r="F158" s="38">
        <v>640</v>
      </c>
      <c r="G158" s="38">
        <v>230</v>
      </c>
      <c r="H158" s="38">
        <v>0</v>
      </c>
      <c r="I158" s="38"/>
    </row>
    <row r="159" spans="2:9">
      <c r="B159" s="37">
        <v>43800</v>
      </c>
      <c r="C159" s="38">
        <v>700</v>
      </c>
      <c r="D159" s="38">
        <v>800</v>
      </c>
      <c r="E159" s="38">
        <v>720</v>
      </c>
      <c r="F159" s="38">
        <v>640</v>
      </c>
      <c r="G159" s="38">
        <v>230</v>
      </c>
      <c r="H159" s="38">
        <v>0</v>
      </c>
      <c r="I159" s="38"/>
    </row>
    <row r="160" spans="2:9">
      <c r="B160" s="37">
        <v>43831</v>
      </c>
      <c r="C160" s="38">
        <v>700</v>
      </c>
      <c r="D160" s="38">
        <v>800</v>
      </c>
      <c r="E160" s="38">
        <v>720</v>
      </c>
      <c r="F160" s="38">
        <v>640</v>
      </c>
      <c r="G160" s="38">
        <v>230</v>
      </c>
      <c r="H160" s="38">
        <v>0</v>
      </c>
      <c r="I160" s="38"/>
    </row>
    <row r="161" spans="2:9">
      <c r="B161" s="37">
        <v>43862</v>
      </c>
      <c r="C161" s="38">
        <v>700</v>
      </c>
      <c r="D161" s="38">
        <v>800</v>
      </c>
      <c r="E161" s="38">
        <v>720</v>
      </c>
      <c r="F161" s="38">
        <v>640</v>
      </c>
      <c r="G161" s="38">
        <v>230</v>
      </c>
      <c r="H161" s="38">
        <v>0</v>
      </c>
      <c r="I161" s="38"/>
    </row>
    <row r="162" spans="2:9">
      <c r="B162" s="37">
        <v>43891</v>
      </c>
      <c r="C162" s="38">
        <v>700</v>
      </c>
      <c r="D162" s="38">
        <v>800</v>
      </c>
      <c r="E162" s="38">
        <v>720</v>
      </c>
      <c r="F162" s="38">
        <v>640</v>
      </c>
      <c r="G162" s="38">
        <v>230</v>
      </c>
      <c r="H162" s="38">
        <v>0</v>
      </c>
      <c r="I162" s="38"/>
    </row>
    <row r="163" spans="2:9">
      <c r="B163" s="37">
        <v>43922</v>
      </c>
      <c r="C163" s="38">
        <v>700</v>
      </c>
      <c r="D163" s="38">
        <v>800</v>
      </c>
      <c r="E163" s="38">
        <v>720</v>
      </c>
      <c r="F163" s="38">
        <v>640</v>
      </c>
      <c r="G163" s="38">
        <v>230</v>
      </c>
      <c r="H163" s="38">
        <v>0</v>
      </c>
      <c r="I163" s="38"/>
    </row>
    <row r="164" spans="2:9">
      <c r="B164" s="37">
        <v>43952</v>
      </c>
      <c r="C164" s="38">
        <v>700</v>
      </c>
      <c r="D164" s="38">
        <v>800</v>
      </c>
      <c r="E164" s="38">
        <v>720</v>
      </c>
      <c r="F164" s="38">
        <v>640</v>
      </c>
      <c r="G164" s="38">
        <v>230</v>
      </c>
      <c r="H164" s="38">
        <v>0</v>
      </c>
      <c r="I164" s="38"/>
    </row>
    <row r="165" spans="2:9">
      <c r="B165" s="37">
        <v>43983</v>
      </c>
      <c r="C165" s="38">
        <v>700</v>
      </c>
      <c r="D165" s="38">
        <v>800</v>
      </c>
      <c r="E165" s="38">
        <v>720</v>
      </c>
      <c r="F165" s="38">
        <v>640</v>
      </c>
      <c r="G165" s="38">
        <v>230</v>
      </c>
      <c r="H165" s="38">
        <v>0</v>
      </c>
      <c r="I165" s="38"/>
    </row>
    <row r="166" spans="2:9">
      <c r="B166" s="37">
        <v>44013</v>
      </c>
      <c r="C166" s="38">
        <v>700</v>
      </c>
      <c r="D166" s="38">
        <v>800</v>
      </c>
      <c r="E166" s="38">
        <v>720</v>
      </c>
      <c r="F166" s="38">
        <v>640</v>
      </c>
      <c r="G166" s="38">
        <v>230</v>
      </c>
      <c r="H166" s="38">
        <v>0</v>
      </c>
      <c r="I166" s="38">
        <v>350</v>
      </c>
    </row>
    <row r="167" spans="2:9">
      <c r="B167" s="37">
        <v>44044</v>
      </c>
      <c r="C167" s="38">
        <v>700</v>
      </c>
      <c r="D167" s="38">
        <v>800</v>
      </c>
      <c r="E167" s="38">
        <v>720</v>
      </c>
      <c r="F167" s="38">
        <v>640</v>
      </c>
      <c r="G167" s="38">
        <v>230</v>
      </c>
      <c r="H167" s="38">
        <v>0</v>
      </c>
      <c r="I167" s="38">
        <v>350</v>
      </c>
    </row>
    <row r="168" spans="2:9">
      <c r="B168" s="37">
        <v>44075</v>
      </c>
      <c r="C168" s="38">
        <v>700</v>
      </c>
      <c r="D168" s="38">
        <v>800</v>
      </c>
      <c r="E168" s="38">
        <v>720</v>
      </c>
      <c r="F168" s="38">
        <v>640</v>
      </c>
      <c r="G168" s="38">
        <v>230</v>
      </c>
      <c r="H168" s="38">
        <v>0</v>
      </c>
      <c r="I168" s="38">
        <v>350</v>
      </c>
    </row>
    <row r="169" spans="2:9">
      <c r="B169" s="37">
        <v>44105</v>
      </c>
      <c r="C169" s="38">
        <v>700</v>
      </c>
      <c r="D169" s="38">
        <v>800</v>
      </c>
      <c r="E169" s="38">
        <v>720</v>
      </c>
      <c r="F169" s="38">
        <v>640</v>
      </c>
      <c r="G169" s="38">
        <v>230</v>
      </c>
      <c r="H169" s="38">
        <v>0</v>
      </c>
      <c r="I169" s="38">
        <v>350</v>
      </c>
    </row>
    <row r="170" spans="2:9">
      <c r="B170" s="37">
        <v>44136</v>
      </c>
      <c r="C170" s="38">
        <v>700</v>
      </c>
      <c r="D170" s="38">
        <v>800</v>
      </c>
      <c r="E170" s="38">
        <v>720</v>
      </c>
      <c r="F170" s="38">
        <v>640</v>
      </c>
      <c r="G170" s="38">
        <v>230</v>
      </c>
      <c r="H170" s="38">
        <v>0</v>
      </c>
      <c r="I170" s="38">
        <v>350</v>
      </c>
    </row>
    <row r="171" spans="2:9">
      <c r="B171" s="37">
        <v>44166</v>
      </c>
      <c r="C171" s="38">
        <v>700</v>
      </c>
      <c r="D171" s="38">
        <v>800</v>
      </c>
      <c r="E171" s="38">
        <v>720</v>
      </c>
      <c r="F171" s="38">
        <v>640</v>
      </c>
      <c r="G171" s="38">
        <v>230</v>
      </c>
      <c r="H171" s="38">
        <v>0</v>
      </c>
      <c r="I171" s="38">
        <v>350</v>
      </c>
    </row>
    <row r="172" spans="2:9">
      <c r="B172" s="37">
        <v>44197</v>
      </c>
      <c r="C172" s="38">
        <v>700</v>
      </c>
      <c r="D172" s="38">
        <v>800</v>
      </c>
      <c r="E172" s="38">
        <v>720</v>
      </c>
      <c r="F172" s="38">
        <v>640</v>
      </c>
      <c r="G172" s="38">
        <v>230</v>
      </c>
      <c r="H172" s="38">
        <v>0</v>
      </c>
      <c r="I172" s="38">
        <v>350</v>
      </c>
    </row>
    <row r="173" spans="2:9">
      <c r="B173" s="37">
        <v>44228</v>
      </c>
      <c r="C173" s="38">
        <v>700</v>
      </c>
      <c r="D173" s="38">
        <v>800</v>
      </c>
      <c r="E173" s="38">
        <v>720</v>
      </c>
      <c r="F173" s="38">
        <v>640</v>
      </c>
      <c r="G173" s="38">
        <v>230</v>
      </c>
      <c r="H173" s="38">
        <v>0</v>
      </c>
      <c r="I173" s="38">
        <v>350</v>
      </c>
    </row>
    <row r="174" spans="2:9">
      <c r="B174" s="37">
        <v>44256</v>
      </c>
      <c r="C174" s="38">
        <v>700</v>
      </c>
      <c r="D174" s="38">
        <v>800</v>
      </c>
      <c r="E174" s="38">
        <v>720</v>
      </c>
      <c r="F174" s="38">
        <v>640</v>
      </c>
      <c r="G174" s="38">
        <v>230</v>
      </c>
      <c r="H174" s="38">
        <v>0</v>
      </c>
      <c r="I174" s="38">
        <v>350</v>
      </c>
    </row>
    <row r="175" spans="2:9">
      <c r="B175" s="37">
        <v>44287</v>
      </c>
      <c r="C175" s="38">
        <v>700</v>
      </c>
      <c r="D175" s="38">
        <v>800</v>
      </c>
      <c r="E175" s="38">
        <v>720</v>
      </c>
      <c r="F175" s="38">
        <v>640</v>
      </c>
      <c r="G175" s="38">
        <v>230</v>
      </c>
      <c r="H175" s="38">
        <v>0</v>
      </c>
      <c r="I175" s="38">
        <v>350</v>
      </c>
    </row>
    <row r="176" spans="2:9">
      <c r="B176" s="37">
        <v>44317</v>
      </c>
      <c r="C176" s="38">
        <v>700</v>
      </c>
      <c r="D176" s="38">
        <v>800</v>
      </c>
      <c r="E176" s="38">
        <v>720</v>
      </c>
      <c r="F176" s="38">
        <v>640</v>
      </c>
      <c r="G176" s="38">
        <v>230</v>
      </c>
      <c r="H176" s="38">
        <v>0</v>
      </c>
      <c r="I176" s="38">
        <v>350</v>
      </c>
    </row>
    <row r="177" spans="2:9">
      <c r="B177" s="37">
        <v>44348</v>
      </c>
      <c r="C177" s="38">
        <v>700</v>
      </c>
      <c r="D177" s="38">
        <v>800</v>
      </c>
      <c r="E177" s="38">
        <v>720</v>
      </c>
      <c r="F177" s="38">
        <v>640</v>
      </c>
      <c r="G177" s="38">
        <v>230</v>
      </c>
      <c r="H177" s="38">
        <v>0</v>
      </c>
      <c r="I177" s="38">
        <v>350</v>
      </c>
    </row>
    <row r="178" spans="2:9">
      <c r="B178" s="37">
        <v>44378</v>
      </c>
      <c r="C178" s="38">
        <v>700</v>
      </c>
      <c r="D178" s="38">
        <v>800</v>
      </c>
      <c r="E178" s="38">
        <v>720</v>
      </c>
      <c r="F178" s="38">
        <v>640</v>
      </c>
      <c r="G178" s="38">
        <v>230</v>
      </c>
      <c r="H178" s="38">
        <v>0</v>
      </c>
      <c r="I178" s="38">
        <v>350</v>
      </c>
    </row>
    <row r="179" spans="2:9">
      <c r="B179" s="37">
        <v>44409</v>
      </c>
      <c r="C179" s="38">
        <v>700</v>
      </c>
      <c r="D179" s="38">
        <v>800</v>
      </c>
      <c r="E179" s="38">
        <v>720</v>
      </c>
      <c r="F179" s="38">
        <v>640</v>
      </c>
      <c r="G179" s="38">
        <v>230</v>
      </c>
      <c r="H179" s="38">
        <v>0</v>
      </c>
      <c r="I179" s="38">
        <v>350</v>
      </c>
    </row>
    <row r="180" spans="2:9">
      <c r="B180" s="37">
        <v>44440</v>
      </c>
      <c r="C180" s="38">
        <v>700</v>
      </c>
      <c r="D180" s="38">
        <v>800</v>
      </c>
      <c r="E180" s="38">
        <v>720</v>
      </c>
      <c r="F180" s="38">
        <v>640</v>
      </c>
      <c r="G180" s="38">
        <v>230</v>
      </c>
      <c r="H180" s="38">
        <v>0</v>
      </c>
      <c r="I180" s="38">
        <v>350</v>
      </c>
    </row>
    <row r="181" spans="2:9">
      <c r="B181" s="37">
        <v>44470</v>
      </c>
      <c r="C181" s="38">
        <v>700</v>
      </c>
      <c r="D181" s="38">
        <v>800</v>
      </c>
      <c r="E181" s="38">
        <v>720</v>
      </c>
      <c r="F181" s="38">
        <v>640</v>
      </c>
      <c r="G181" s="38">
        <v>230</v>
      </c>
      <c r="H181" s="38">
        <v>0</v>
      </c>
      <c r="I181" s="38">
        <v>350</v>
      </c>
    </row>
    <row r="182" spans="2:9">
      <c r="B182" s="37">
        <v>44501</v>
      </c>
      <c r="C182" s="38">
        <v>700</v>
      </c>
      <c r="D182" s="38">
        <v>800</v>
      </c>
      <c r="E182" s="38">
        <v>720</v>
      </c>
      <c r="F182" s="38">
        <v>640</v>
      </c>
      <c r="G182" s="38">
        <v>230</v>
      </c>
      <c r="H182" s="38">
        <v>0</v>
      </c>
      <c r="I182" s="38">
        <v>350</v>
      </c>
    </row>
    <row r="183" spans="2:9">
      <c r="B183" s="37">
        <v>44531</v>
      </c>
      <c r="C183" s="38">
        <v>700</v>
      </c>
      <c r="D183" s="38">
        <v>800</v>
      </c>
      <c r="E183" s="38">
        <v>720</v>
      </c>
      <c r="F183" s="38">
        <v>640</v>
      </c>
      <c r="G183" s="38">
        <v>230</v>
      </c>
      <c r="H183" s="38">
        <v>0</v>
      </c>
      <c r="I183" s="38">
        <v>350</v>
      </c>
    </row>
    <row r="184" spans="2:9">
      <c r="B184" s="37">
        <v>44562</v>
      </c>
      <c r="C184" s="38">
        <v>700</v>
      </c>
      <c r="D184" s="38">
        <v>800</v>
      </c>
      <c r="E184" s="38">
        <v>720</v>
      </c>
      <c r="F184" s="38">
        <v>640</v>
      </c>
      <c r="G184" s="38">
        <v>230</v>
      </c>
      <c r="H184" s="38">
        <v>0</v>
      </c>
      <c r="I184" s="38">
        <v>350</v>
      </c>
    </row>
    <row r="185" spans="2:9">
      <c r="B185" s="37">
        <v>44593</v>
      </c>
      <c r="C185" s="38">
        <v>700</v>
      </c>
      <c r="D185" s="38">
        <v>800</v>
      </c>
      <c r="E185" s="38">
        <v>720</v>
      </c>
      <c r="F185" s="38">
        <v>640</v>
      </c>
      <c r="G185" s="38">
        <v>230</v>
      </c>
      <c r="H185" s="38">
        <v>0</v>
      </c>
      <c r="I185" s="38">
        <v>350</v>
      </c>
    </row>
    <row r="186" spans="2:9">
      <c r="B186" s="37">
        <v>44621</v>
      </c>
      <c r="C186" s="38">
        <v>700</v>
      </c>
      <c r="D186" s="38">
        <v>800</v>
      </c>
      <c r="E186" s="38">
        <v>720</v>
      </c>
      <c r="F186" s="38">
        <v>640</v>
      </c>
      <c r="G186" s="38">
        <v>230</v>
      </c>
      <c r="H186" s="38">
        <v>0</v>
      </c>
      <c r="I186" s="38">
        <v>350</v>
      </c>
    </row>
    <row r="187" spans="2:9">
      <c r="B187" s="37">
        <v>44652</v>
      </c>
      <c r="C187" s="38">
        <v>700</v>
      </c>
      <c r="D187" s="38">
        <v>800</v>
      </c>
      <c r="E187" s="38">
        <v>720</v>
      </c>
      <c r="F187" s="38">
        <v>640</v>
      </c>
      <c r="G187" s="38">
        <v>230</v>
      </c>
      <c r="H187" s="38">
        <v>0</v>
      </c>
      <c r="I187" s="38">
        <v>350</v>
      </c>
    </row>
    <row r="188" spans="2:9">
      <c r="B188" s="37">
        <v>44682</v>
      </c>
      <c r="C188" s="38">
        <v>700</v>
      </c>
      <c r="D188" s="38">
        <v>800</v>
      </c>
      <c r="E188" s="38">
        <v>720</v>
      </c>
      <c r="F188" s="38">
        <v>640</v>
      </c>
      <c r="G188" s="38">
        <v>230</v>
      </c>
      <c r="H188" s="38">
        <v>0</v>
      </c>
      <c r="I188" s="38">
        <v>350</v>
      </c>
    </row>
    <row r="189" spans="2:9">
      <c r="B189" s="37">
        <v>44713</v>
      </c>
      <c r="C189" s="38">
        <v>700</v>
      </c>
      <c r="D189" s="38">
        <v>800</v>
      </c>
      <c r="E189" s="38">
        <v>720</v>
      </c>
      <c r="F189" s="38">
        <v>640</v>
      </c>
      <c r="G189" s="38">
        <v>230</v>
      </c>
      <c r="H189" s="38">
        <v>0</v>
      </c>
      <c r="I189" s="38">
        <v>350</v>
      </c>
    </row>
    <row r="190" spans="2:9">
      <c r="B190" s="37">
        <v>44743</v>
      </c>
      <c r="C190" s="38">
        <v>700</v>
      </c>
      <c r="D190" s="38">
        <v>800</v>
      </c>
      <c r="E190" s="38">
        <v>720</v>
      </c>
      <c r="F190" s="38">
        <v>640</v>
      </c>
      <c r="G190" s="38">
        <v>230</v>
      </c>
      <c r="H190" s="38">
        <v>0</v>
      </c>
      <c r="I190" s="38">
        <v>350</v>
      </c>
    </row>
    <row r="191" spans="2:9">
      <c r="B191" s="37">
        <v>44774</v>
      </c>
      <c r="C191" s="38">
        <v>700</v>
      </c>
      <c r="D191" s="38">
        <v>800</v>
      </c>
      <c r="E191" s="38">
        <v>720</v>
      </c>
      <c r="F191" s="38">
        <v>640</v>
      </c>
      <c r="G191" s="38">
        <v>230</v>
      </c>
      <c r="H191" s="38">
        <v>0</v>
      </c>
      <c r="I191" s="38">
        <v>350</v>
      </c>
    </row>
    <row r="192" spans="2:9">
      <c r="B192" s="37">
        <v>44805</v>
      </c>
      <c r="C192" s="38">
        <v>700</v>
      </c>
      <c r="D192" s="38">
        <v>800</v>
      </c>
      <c r="E192" s="38">
        <v>720</v>
      </c>
      <c r="F192" s="38">
        <v>640</v>
      </c>
      <c r="G192" s="38">
        <v>230</v>
      </c>
      <c r="H192" s="38">
        <v>0</v>
      </c>
      <c r="I192" s="38">
        <v>350</v>
      </c>
    </row>
    <row r="193" spans="2:9">
      <c r="B193" s="37">
        <v>44835</v>
      </c>
      <c r="C193" s="38">
        <v>700</v>
      </c>
      <c r="D193" s="38">
        <v>800</v>
      </c>
      <c r="E193" s="38">
        <v>720</v>
      </c>
      <c r="F193" s="38">
        <v>640</v>
      </c>
      <c r="G193" s="38">
        <v>230</v>
      </c>
      <c r="H193" s="38">
        <v>0</v>
      </c>
      <c r="I193" s="38">
        <v>350</v>
      </c>
    </row>
    <row r="194" spans="2:9">
      <c r="B194" s="37">
        <v>44866</v>
      </c>
      <c r="C194" s="38">
        <v>700</v>
      </c>
      <c r="D194" s="38">
        <v>800</v>
      </c>
      <c r="E194" s="38">
        <v>720</v>
      </c>
      <c r="F194" s="38">
        <v>640</v>
      </c>
      <c r="G194" s="38">
        <v>230</v>
      </c>
      <c r="H194" s="38">
        <v>0</v>
      </c>
      <c r="I194" s="38">
        <v>350</v>
      </c>
    </row>
    <row r="195" spans="2:9">
      <c r="B195" s="37">
        <v>44896</v>
      </c>
      <c r="C195" s="38">
        <v>700</v>
      </c>
      <c r="D195" s="38">
        <v>800</v>
      </c>
      <c r="E195" s="38">
        <v>720</v>
      </c>
      <c r="F195" s="38">
        <v>640</v>
      </c>
      <c r="G195" s="38">
        <v>230</v>
      </c>
      <c r="H195" s="38">
        <v>0</v>
      </c>
      <c r="I195" s="38">
        <v>350</v>
      </c>
    </row>
    <row r="196" spans="2:9">
      <c r="B196" s="37">
        <v>44927</v>
      </c>
      <c r="C196" s="38" t="s">
        <v>274</v>
      </c>
      <c r="D196" s="38" t="s">
        <v>275</v>
      </c>
      <c r="E196" s="38" t="s">
        <v>276</v>
      </c>
      <c r="F196" s="38" t="s">
        <v>277</v>
      </c>
      <c r="G196" s="38" t="s">
        <v>278</v>
      </c>
      <c r="H196" s="38" t="s">
        <v>279</v>
      </c>
      <c r="I196" s="38" t="s">
        <v>280</v>
      </c>
    </row>
    <row r="197" spans="2:9">
      <c r="B197" s="37">
        <v>44958</v>
      </c>
      <c r="C197" s="38" t="s">
        <v>274</v>
      </c>
      <c r="D197" s="38" t="s">
        <v>275</v>
      </c>
      <c r="E197" s="38" t="s">
        <v>276</v>
      </c>
      <c r="F197" s="38" t="s">
        <v>277</v>
      </c>
      <c r="G197" s="38" t="s">
        <v>278</v>
      </c>
      <c r="H197" s="38" t="s">
        <v>279</v>
      </c>
      <c r="I197" s="38" t="s">
        <v>280</v>
      </c>
    </row>
    <row r="198" spans="2:9">
      <c r="B198" s="37">
        <v>44986</v>
      </c>
      <c r="C198" s="38" t="s">
        <v>274</v>
      </c>
      <c r="D198" s="38" t="s">
        <v>275</v>
      </c>
      <c r="E198" s="38" t="s">
        <v>276</v>
      </c>
      <c r="F198" s="38" t="s">
        <v>277</v>
      </c>
      <c r="G198" s="38" t="s">
        <v>278</v>
      </c>
      <c r="H198" s="38" t="s">
        <v>279</v>
      </c>
      <c r="I198" s="38" t="s">
        <v>280</v>
      </c>
    </row>
    <row r="199" spans="2:9">
      <c r="B199" s="37">
        <v>45017</v>
      </c>
      <c r="C199" s="38" t="s">
        <v>274</v>
      </c>
      <c r="D199" s="38" t="s">
        <v>275</v>
      </c>
      <c r="E199" s="38" t="s">
        <v>276</v>
      </c>
      <c r="F199" s="38" t="s">
        <v>277</v>
      </c>
      <c r="G199" s="38" t="s">
        <v>278</v>
      </c>
      <c r="H199" s="38" t="s">
        <v>279</v>
      </c>
      <c r="I199" s="38" t="s">
        <v>280</v>
      </c>
    </row>
    <row r="200" spans="2:9">
      <c r="B200" s="37">
        <v>45047</v>
      </c>
      <c r="C200" s="38" t="s">
        <v>274</v>
      </c>
      <c r="D200" s="38" t="s">
        <v>275</v>
      </c>
      <c r="E200" s="38" t="s">
        <v>276</v>
      </c>
      <c r="F200" s="38" t="s">
        <v>277</v>
      </c>
      <c r="G200" s="38" t="s">
        <v>278</v>
      </c>
      <c r="H200" s="38" t="s">
        <v>279</v>
      </c>
      <c r="I200" s="38" t="s">
        <v>280</v>
      </c>
    </row>
    <row r="201" spans="2:9">
      <c r="B201" s="37">
        <v>45078</v>
      </c>
      <c r="C201" s="38" t="s">
        <v>274</v>
      </c>
      <c r="D201" s="38" t="s">
        <v>275</v>
      </c>
      <c r="E201" s="38" t="s">
        <v>276</v>
      </c>
      <c r="F201" s="38" t="s">
        <v>277</v>
      </c>
      <c r="G201" s="38" t="s">
        <v>278</v>
      </c>
      <c r="H201" s="38" t="s">
        <v>279</v>
      </c>
      <c r="I201" s="38" t="s">
        <v>280</v>
      </c>
    </row>
    <row r="202" spans="2:9">
      <c r="B202" s="37">
        <v>45108</v>
      </c>
      <c r="C202" s="38" t="s">
        <v>274</v>
      </c>
      <c r="D202" s="38" t="s">
        <v>275</v>
      </c>
      <c r="E202" s="38" t="s">
        <v>276</v>
      </c>
      <c r="F202" s="38" t="s">
        <v>277</v>
      </c>
      <c r="G202" s="38" t="s">
        <v>278</v>
      </c>
      <c r="H202" s="38" t="s">
        <v>279</v>
      </c>
      <c r="I202" s="38" t="s">
        <v>280</v>
      </c>
    </row>
    <row r="203" spans="2:9">
      <c r="B203" s="37">
        <v>45139</v>
      </c>
      <c r="C203" s="38" t="s">
        <v>281</v>
      </c>
      <c r="D203" s="38" t="s">
        <v>282</v>
      </c>
      <c r="E203" s="38" t="s">
        <v>283</v>
      </c>
      <c r="F203" s="38" t="s">
        <v>284</v>
      </c>
      <c r="G203" s="38" t="s">
        <v>278</v>
      </c>
      <c r="H203" s="38" t="s">
        <v>279</v>
      </c>
      <c r="I203" s="38" t="s">
        <v>280</v>
      </c>
    </row>
    <row r="204" spans="2:9">
      <c r="B204" s="37">
        <v>45170</v>
      </c>
      <c r="C204" s="38" t="s">
        <v>281</v>
      </c>
      <c r="D204" s="38" t="s">
        <v>282</v>
      </c>
      <c r="E204" s="38" t="s">
        <v>283</v>
      </c>
      <c r="F204" s="38" t="s">
        <v>284</v>
      </c>
      <c r="G204" s="38" t="s">
        <v>278</v>
      </c>
      <c r="H204" s="38" t="s">
        <v>279</v>
      </c>
      <c r="I204" s="38" t="s">
        <v>280</v>
      </c>
    </row>
    <row r="205" spans="2:9">
      <c r="B205" s="37">
        <v>45200</v>
      </c>
      <c r="C205" s="38" t="s">
        <v>281</v>
      </c>
      <c r="D205" s="38" t="s">
        <v>282</v>
      </c>
      <c r="E205" s="38" t="s">
        <v>283</v>
      </c>
      <c r="F205" s="38" t="s">
        <v>284</v>
      </c>
      <c r="G205" s="38" t="s">
        <v>278</v>
      </c>
      <c r="H205" s="38" t="s">
        <v>279</v>
      </c>
      <c r="I205" s="38" t="s">
        <v>280</v>
      </c>
    </row>
    <row r="206" spans="2:9">
      <c r="B206" s="37">
        <v>45231</v>
      </c>
      <c r="C206" s="38" t="s">
        <v>281</v>
      </c>
      <c r="D206" s="38" t="s">
        <v>282</v>
      </c>
      <c r="E206" s="38" t="s">
        <v>283</v>
      </c>
      <c r="F206" s="38" t="s">
        <v>284</v>
      </c>
      <c r="G206" s="38" t="s">
        <v>278</v>
      </c>
      <c r="H206" s="38" t="s">
        <v>279</v>
      </c>
      <c r="I206" s="38" t="s">
        <v>280</v>
      </c>
    </row>
    <row r="207" spans="2:9">
      <c r="B207" s="37">
        <v>45261</v>
      </c>
      <c r="C207" s="38" t="s">
        <v>281</v>
      </c>
      <c r="D207" s="38" t="s">
        <v>282</v>
      </c>
      <c r="E207" s="38" t="s">
        <v>283</v>
      </c>
      <c r="F207" s="38" t="s">
        <v>284</v>
      </c>
      <c r="G207" s="38" t="s">
        <v>278</v>
      </c>
      <c r="H207" s="38" t="s">
        <v>279</v>
      </c>
      <c r="I207" s="38" t="s">
        <v>280</v>
      </c>
    </row>
    <row r="208" spans="2:9">
      <c r="B208" s="37">
        <v>45292</v>
      </c>
      <c r="C208" s="38">
        <v>710</v>
      </c>
      <c r="D208" s="38">
        <v>810</v>
      </c>
      <c r="E208" s="38">
        <v>730</v>
      </c>
      <c r="F208" s="38">
        <v>650</v>
      </c>
      <c r="G208" s="38">
        <v>230</v>
      </c>
      <c r="H208" s="38">
        <v>0</v>
      </c>
      <c r="I208" s="38">
        <v>350</v>
      </c>
    </row>
    <row r="209" spans="2:9">
      <c r="B209" s="37">
        <v>45323</v>
      </c>
      <c r="C209" s="38">
        <v>730</v>
      </c>
      <c r="D209" s="38">
        <v>830</v>
      </c>
      <c r="E209" s="38">
        <v>750</v>
      </c>
      <c r="F209" s="38">
        <v>670</v>
      </c>
      <c r="G209" s="38">
        <v>240</v>
      </c>
      <c r="H209" s="38">
        <v>0</v>
      </c>
      <c r="I209" s="38">
        <v>360</v>
      </c>
    </row>
    <row r="210" spans="2:9">
      <c r="B210" s="37">
        <v>45352</v>
      </c>
      <c r="C210" s="38">
        <v>730</v>
      </c>
      <c r="D210" s="38">
        <v>830</v>
      </c>
      <c r="E210" s="38">
        <v>750</v>
      </c>
      <c r="F210" s="38">
        <v>670</v>
      </c>
      <c r="G210" s="38">
        <v>240</v>
      </c>
      <c r="H210" s="38">
        <v>0</v>
      </c>
      <c r="I210" s="38">
        <v>360</v>
      </c>
    </row>
    <row r="211" spans="2:9">
      <c r="B211" s="37">
        <v>45383</v>
      </c>
      <c r="C211" s="38">
        <v>730</v>
      </c>
      <c r="D211" s="38">
        <v>830</v>
      </c>
      <c r="E211" s="38">
        <v>750</v>
      </c>
      <c r="F211" s="38">
        <v>670</v>
      </c>
      <c r="G211" s="38">
        <v>240</v>
      </c>
      <c r="H211" s="38">
        <v>0</v>
      </c>
      <c r="I211" s="38">
        <v>360</v>
      </c>
    </row>
    <row r="212" spans="2:9">
      <c r="B212" s="37">
        <v>45413</v>
      </c>
      <c r="C212" s="38">
        <v>730</v>
      </c>
      <c r="D212" s="38">
        <v>830</v>
      </c>
      <c r="E212" s="38">
        <v>750</v>
      </c>
      <c r="F212" s="38">
        <v>670</v>
      </c>
      <c r="G212" s="38">
        <v>240</v>
      </c>
      <c r="H212" s="38">
        <v>0</v>
      </c>
      <c r="I212" s="38">
        <v>360</v>
      </c>
    </row>
    <row r="213" spans="2:9">
      <c r="B213" s="37">
        <v>45444</v>
      </c>
      <c r="C213" s="38">
        <v>730</v>
      </c>
      <c r="D213" s="38">
        <v>830</v>
      </c>
      <c r="E213" s="38">
        <v>750</v>
      </c>
      <c r="F213" s="38">
        <v>670</v>
      </c>
      <c r="G213" s="38">
        <v>240</v>
      </c>
      <c r="H213" s="38">
        <v>0</v>
      </c>
      <c r="I213" s="38">
        <v>360</v>
      </c>
    </row>
    <row r="214" spans="2:9">
      <c r="B214" s="37">
        <v>45474</v>
      </c>
      <c r="C214" s="38">
        <v>740</v>
      </c>
      <c r="D214" s="38">
        <v>840</v>
      </c>
      <c r="E214" s="38">
        <v>760</v>
      </c>
      <c r="F214" s="38">
        <v>680</v>
      </c>
      <c r="G214" s="38">
        <v>240</v>
      </c>
      <c r="H214" s="38">
        <v>0</v>
      </c>
      <c r="I214" s="38">
        <v>360</v>
      </c>
    </row>
    <row r="215" spans="2:9">
      <c r="B215" s="37">
        <v>45505</v>
      </c>
      <c r="C215" s="38">
        <v>740</v>
      </c>
      <c r="D215" s="38">
        <v>840</v>
      </c>
      <c r="E215" s="38">
        <v>760</v>
      </c>
      <c r="F215" s="38">
        <v>680</v>
      </c>
      <c r="G215" s="38">
        <v>240</v>
      </c>
      <c r="H215" s="38">
        <v>0</v>
      </c>
      <c r="I215" s="38">
        <v>360</v>
      </c>
    </row>
    <row r="216" spans="2:9">
      <c r="B216" s="37">
        <v>45536</v>
      </c>
      <c r="C216" s="38">
        <v>740</v>
      </c>
      <c r="D216" s="38">
        <v>840</v>
      </c>
      <c r="E216" s="38">
        <v>760</v>
      </c>
      <c r="F216" s="38">
        <v>680</v>
      </c>
      <c r="G216" s="38">
        <v>240</v>
      </c>
      <c r="H216" s="38">
        <v>0</v>
      </c>
      <c r="I216" s="38">
        <v>360</v>
      </c>
    </row>
    <row r="217" spans="2:9">
      <c r="B217" s="37">
        <v>45566</v>
      </c>
      <c r="C217" s="38">
        <v>740</v>
      </c>
      <c r="D217" s="38">
        <v>840</v>
      </c>
      <c r="E217" s="38">
        <v>760</v>
      </c>
      <c r="F217" s="38">
        <v>680</v>
      </c>
      <c r="G217" s="38">
        <v>240</v>
      </c>
      <c r="H217" s="38">
        <v>0</v>
      </c>
      <c r="I217" s="38">
        <v>360</v>
      </c>
    </row>
    <row r="218" spans="2:9" ht="14.45" customHeight="1">
      <c r="B218" s="37">
        <v>45597</v>
      </c>
      <c r="C218" s="38">
        <v>750</v>
      </c>
      <c r="D218" s="38">
        <v>850</v>
      </c>
      <c r="E218" s="38">
        <v>770</v>
      </c>
      <c r="F218" s="38">
        <v>690</v>
      </c>
      <c r="G218" s="38">
        <v>250</v>
      </c>
      <c r="H218" s="38">
        <v>0</v>
      </c>
      <c r="I218" s="38">
        <v>360</v>
      </c>
    </row>
    <row r="219" spans="2:9" ht="14.45" customHeight="1">
      <c r="B219" s="37">
        <v>45627</v>
      </c>
      <c r="C219" s="38">
        <v>750</v>
      </c>
      <c r="D219" s="38">
        <v>850</v>
      </c>
      <c r="E219" s="38">
        <v>770</v>
      </c>
      <c r="F219" s="38">
        <v>690</v>
      </c>
      <c r="G219" s="38">
        <v>250</v>
      </c>
      <c r="H219" s="38">
        <v>0</v>
      </c>
      <c r="I219" s="38">
        <v>360</v>
      </c>
    </row>
    <row r="220" spans="2:9" ht="14.45" customHeight="1">
      <c r="B220" s="37">
        <v>45688</v>
      </c>
      <c r="C220" s="38">
        <v>750</v>
      </c>
      <c r="D220" s="38">
        <v>850</v>
      </c>
      <c r="E220" s="38">
        <v>770</v>
      </c>
      <c r="F220" s="38">
        <v>690</v>
      </c>
      <c r="G220" s="38">
        <v>250</v>
      </c>
      <c r="H220" s="38">
        <v>0</v>
      </c>
      <c r="I220" s="38">
        <v>360</v>
      </c>
    </row>
    <row r="221" spans="2:9" ht="14.45" customHeight="1">
      <c r="B221" s="37">
        <v>45716</v>
      </c>
      <c r="C221" s="38">
        <v>770</v>
      </c>
      <c r="D221" s="38">
        <v>870</v>
      </c>
      <c r="E221" s="38">
        <v>790</v>
      </c>
      <c r="F221" s="38">
        <v>710</v>
      </c>
      <c r="G221" s="38">
        <v>250</v>
      </c>
      <c r="H221" s="38">
        <v>0</v>
      </c>
      <c r="I221" s="38">
        <v>370</v>
      </c>
    </row>
    <row r="222" spans="2:9" ht="14.45" customHeight="1">
      <c r="B222" s="37">
        <v>45747</v>
      </c>
      <c r="C222" s="38">
        <v>770</v>
      </c>
      <c r="D222" s="38">
        <v>870</v>
      </c>
      <c r="E222" s="38">
        <v>790</v>
      </c>
      <c r="F222" s="38">
        <v>710</v>
      </c>
      <c r="G222" s="38">
        <v>250</v>
      </c>
      <c r="H222" s="38">
        <v>0</v>
      </c>
      <c r="I222" s="38">
        <v>370</v>
      </c>
    </row>
    <row r="223" spans="2:9" ht="14.45" customHeight="1">
      <c r="B223" s="37">
        <v>45777</v>
      </c>
      <c r="C223" s="38">
        <v>770</v>
      </c>
      <c r="D223" s="38">
        <v>870</v>
      </c>
      <c r="E223" s="38">
        <v>790</v>
      </c>
      <c r="F223" s="38">
        <v>710</v>
      </c>
      <c r="G223" s="38">
        <v>250</v>
      </c>
      <c r="H223" s="38">
        <v>0</v>
      </c>
      <c r="I223" s="38">
        <v>370</v>
      </c>
    </row>
    <row r="224" spans="2:9" ht="14.45" customHeight="1">
      <c r="B224" s="37">
        <v>45808</v>
      </c>
      <c r="C224" s="38">
        <v>770</v>
      </c>
      <c r="D224" s="38">
        <v>870</v>
      </c>
      <c r="E224" s="38">
        <v>790</v>
      </c>
      <c r="F224" s="38">
        <v>710</v>
      </c>
      <c r="G224" s="38">
        <v>250</v>
      </c>
      <c r="H224" s="38">
        <v>0</v>
      </c>
      <c r="I224" s="38">
        <v>370</v>
      </c>
    </row>
    <row r="225" spans="2:9" ht="14.45" customHeight="1">
      <c r="B225" s="37">
        <v>45838</v>
      </c>
      <c r="C225" s="38">
        <v>770</v>
      </c>
      <c r="D225" s="38">
        <v>870</v>
      </c>
      <c r="E225" s="38">
        <v>790</v>
      </c>
      <c r="F225" s="38">
        <v>710</v>
      </c>
      <c r="G225" s="38">
        <v>250</v>
      </c>
      <c r="H225" s="38">
        <v>0</v>
      </c>
      <c r="I225" s="38">
        <v>370</v>
      </c>
    </row>
    <row r="226" spans="2:9" ht="14.45" customHeight="1">
      <c r="B226" s="37">
        <v>45869</v>
      </c>
      <c r="C226" s="38">
        <v>770</v>
      </c>
      <c r="D226" s="38">
        <v>870</v>
      </c>
      <c r="E226" s="38">
        <v>790</v>
      </c>
      <c r="F226" s="38">
        <v>710</v>
      </c>
      <c r="G226" s="38">
        <v>250</v>
      </c>
      <c r="H226" s="38">
        <v>0</v>
      </c>
      <c r="I226" s="38">
        <v>370</v>
      </c>
    </row>
    <row r="227" spans="2:9" ht="14.45" customHeight="1">
      <c r="B227" s="37">
        <v>45900</v>
      </c>
      <c r="C227" s="38">
        <v>770</v>
      </c>
      <c r="D227" s="38">
        <v>870</v>
      </c>
      <c r="E227" s="38">
        <v>790</v>
      </c>
      <c r="F227" s="38">
        <v>710</v>
      </c>
      <c r="G227" s="38">
        <v>250</v>
      </c>
      <c r="H227" s="38">
        <v>0</v>
      </c>
      <c r="I227" s="38">
        <v>370</v>
      </c>
    </row>
    <row r="228" spans="2:9" ht="14.45" customHeight="1">
      <c r="B228" s="37">
        <v>45930</v>
      </c>
      <c r="C228" s="38">
        <v>770</v>
      </c>
      <c r="D228" s="38">
        <v>870</v>
      </c>
      <c r="E228" s="38">
        <v>790</v>
      </c>
      <c r="F228" s="38">
        <v>710</v>
      </c>
      <c r="G228" s="38">
        <v>250</v>
      </c>
      <c r="H228" s="38">
        <v>0</v>
      </c>
      <c r="I228" s="38">
        <v>370</v>
      </c>
    </row>
    <row r="229" spans="2:9" ht="14.45" customHeight="1">
      <c r="B229" s="37">
        <v>45961</v>
      </c>
      <c r="C229" s="38">
        <v>770</v>
      </c>
      <c r="D229" s="38">
        <v>870</v>
      </c>
      <c r="E229" s="38">
        <v>790</v>
      </c>
      <c r="F229" s="38">
        <v>710</v>
      </c>
      <c r="G229" s="38">
        <v>250</v>
      </c>
      <c r="H229" s="38">
        <v>0</v>
      </c>
      <c r="I229" s="38">
        <v>370</v>
      </c>
    </row>
    <row r="230" spans="2:9">
      <c r="B230" s="37">
        <v>45991</v>
      </c>
      <c r="C230" s="38">
        <v>770</v>
      </c>
      <c r="D230" s="38">
        <v>870</v>
      </c>
      <c r="E230" s="38">
        <v>790</v>
      </c>
      <c r="F230" s="38">
        <v>710</v>
      </c>
      <c r="G230" s="38">
        <v>250</v>
      </c>
      <c r="H230" s="38">
        <v>0</v>
      </c>
      <c r="I230" s="38">
        <v>370</v>
      </c>
    </row>
    <row r="231" spans="2:9">
      <c r="B231" s="37">
        <v>46022</v>
      </c>
      <c r="C231" s="38">
        <v>770</v>
      </c>
      <c r="D231" s="38">
        <v>870</v>
      </c>
      <c r="E231" s="38">
        <v>790</v>
      </c>
      <c r="F231" s="38">
        <v>710</v>
      </c>
      <c r="G231" s="38">
        <v>250</v>
      </c>
      <c r="H231" s="38">
        <v>0</v>
      </c>
      <c r="I231" s="38">
        <v>370</v>
      </c>
    </row>
    <row r="234" spans="2:9">
      <c r="B234" s="188" t="s">
        <v>285</v>
      </c>
    </row>
  </sheetData>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82D64E-1FE6-47ED-B9F4-C4631311852E}">
  <sheetPr>
    <tabColor rgb="FFDE1731"/>
  </sheetPr>
  <dimension ref="B2:J46"/>
  <sheetViews>
    <sheetView showGridLines="0" zoomScale="90" zoomScaleNormal="90" workbookViewId="0">
      <pane ySplit="5" topLeftCell="A6" activePane="bottomLeft" state="frozen"/>
      <selection pane="bottomLeft" activeCell="B2" sqref="B2"/>
    </sheetView>
  </sheetViews>
  <sheetFormatPr defaultColWidth="11.42578125" defaultRowHeight="15"/>
  <cols>
    <col min="1" max="1" width="7.5703125" customWidth="1"/>
    <col min="3" max="3" width="14.140625" customWidth="1"/>
    <col min="4" max="9" width="11" bestFit="1" customWidth="1"/>
    <col min="10" max="10" width="12" bestFit="1" customWidth="1"/>
  </cols>
  <sheetData>
    <row r="2" spans="2:10">
      <c r="B2" s="94" t="s">
        <v>286</v>
      </c>
    </row>
    <row r="3" spans="2:10">
      <c r="B3" s="188" t="s">
        <v>287</v>
      </c>
    </row>
    <row r="4" spans="2:10">
      <c r="B4" s="3"/>
      <c r="C4" s="5"/>
      <c r="D4" s="5"/>
      <c r="E4" s="5"/>
      <c r="F4" s="5"/>
      <c r="G4" s="5"/>
      <c r="H4" s="5"/>
      <c r="I4" s="5"/>
      <c r="J4" s="6"/>
    </row>
    <row r="5" spans="2:10" ht="31.5" customHeight="1">
      <c r="B5" s="212" t="s">
        <v>288</v>
      </c>
      <c r="C5" s="213" t="s">
        <v>289</v>
      </c>
      <c r="D5" s="213" t="s">
        <v>290</v>
      </c>
      <c r="E5" s="213" t="s">
        <v>291</v>
      </c>
      <c r="F5" s="213" t="s">
        <v>292</v>
      </c>
      <c r="G5" s="213" t="s">
        <v>293</v>
      </c>
      <c r="H5" s="213" t="s">
        <v>294</v>
      </c>
      <c r="I5" s="213" t="s">
        <v>295</v>
      </c>
      <c r="J5" s="213" t="s">
        <v>17</v>
      </c>
    </row>
    <row r="6" spans="2:10">
      <c r="B6" s="4">
        <v>1990</v>
      </c>
      <c r="C6" s="7">
        <v>115.373</v>
      </c>
      <c r="D6" s="7">
        <v>39.664999999999999</v>
      </c>
      <c r="E6" s="7"/>
      <c r="F6" s="7"/>
      <c r="G6" s="7"/>
      <c r="H6" s="7"/>
      <c r="I6" s="7"/>
      <c r="J6" s="8">
        <v>155.03800000000001</v>
      </c>
    </row>
    <row r="7" spans="2:10">
      <c r="B7" s="4">
        <v>1991</v>
      </c>
      <c r="C7" s="7">
        <v>113.059</v>
      </c>
      <c r="D7" s="7">
        <v>42.462000000000003</v>
      </c>
      <c r="E7" s="7"/>
      <c r="F7" s="7"/>
      <c r="G7" s="7"/>
      <c r="H7" s="7"/>
      <c r="I7" s="7"/>
      <c r="J7" s="8">
        <v>155.52100000000002</v>
      </c>
    </row>
    <row r="8" spans="2:10">
      <c r="B8" s="4">
        <v>1992</v>
      </c>
      <c r="C8" s="7">
        <v>117.235</v>
      </c>
      <c r="D8" s="7">
        <v>43.329000000000001</v>
      </c>
      <c r="E8" s="7"/>
      <c r="F8" s="7"/>
      <c r="G8" s="7"/>
      <c r="H8" s="7"/>
      <c r="I8" s="7"/>
      <c r="J8" s="8">
        <v>160.56399999999999</v>
      </c>
    </row>
    <row r="9" spans="2:10">
      <c r="B9" s="4">
        <v>1993</v>
      </c>
      <c r="C9" s="7">
        <v>124.56699999999999</v>
      </c>
      <c r="D9" s="7">
        <v>39.625</v>
      </c>
      <c r="E9" s="7"/>
      <c r="F9" s="7"/>
      <c r="G9" s="7"/>
      <c r="H9" s="7"/>
      <c r="I9" s="7"/>
      <c r="J9" s="8">
        <v>164.19200000000001</v>
      </c>
    </row>
    <row r="10" spans="2:10">
      <c r="B10" s="4">
        <v>1994</v>
      </c>
      <c r="C10" s="7">
        <v>127.572</v>
      </c>
      <c r="D10" s="7">
        <v>39.481000000000002</v>
      </c>
      <c r="E10" s="7"/>
      <c r="F10" s="7"/>
      <c r="G10" s="7"/>
      <c r="H10" s="7"/>
      <c r="I10" s="7"/>
      <c r="J10" s="8">
        <v>167.053</v>
      </c>
    </row>
    <row r="11" spans="2:10">
      <c r="B11" s="4">
        <v>1995</v>
      </c>
      <c r="C11" s="7">
        <v>126.53400000000001</v>
      </c>
      <c r="D11" s="7">
        <v>39.984999999999999</v>
      </c>
      <c r="E11" s="7"/>
      <c r="F11" s="7"/>
      <c r="G11" s="7"/>
      <c r="H11" s="7"/>
      <c r="I11" s="7"/>
      <c r="J11" s="8">
        <v>166.51900000000001</v>
      </c>
    </row>
    <row r="12" spans="2:10">
      <c r="B12" s="4">
        <v>1996</v>
      </c>
      <c r="C12" s="7">
        <v>136.78899999999999</v>
      </c>
      <c r="D12" s="7">
        <v>41.755000000000003</v>
      </c>
      <c r="E12" s="7"/>
      <c r="F12" s="7"/>
      <c r="G12" s="7"/>
      <c r="H12" s="7"/>
      <c r="I12" s="7"/>
      <c r="J12" s="8">
        <v>178.54399999999998</v>
      </c>
    </row>
    <row r="13" spans="2:10">
      <c r="B13" s="4">
        <v>1997</v>
      </c>
      <c r="C13" s="7">
        <v>141.09399999999999</v>
      </c>
      <c r="D13" s="7">
        <v>39.933999999999997</v>
      </c>
      <c r="E13" s="7"/>
      <c r="F13" s="7"/>
      <c r="G13" s="7"/>
      <c r="H13" s="7">
        <v>18.707000000000001</v>
      </c>
      <c r="I13" s="7"/>
      <c r="J13" s="8">
        <v>199.73499999999999</v>
      </c>
    </row>
    <row r="14" spans="2:10">
      <c r="B14" s="4">
        <v>1998</v>
      </c>
      <c r="C14" s="7">
        <v>136.14099999999999</v>
      </c>
      <c r="D14" s="7">
        <v>37.103999999999999</v>
      </c>
      <c r="E14" s="7"/>
      <c r="F14" s="7"/>
      <c r="G14" s="7"/>
      <c r="H14" s="7">
        <v>21.143999999999998</v>
      </c>
      <c r="I14" s="7"/>
      <c r="J14" s="8">
        <v>194.38900000000001</v>
      </c>
    </row>
    <row r="15" spans="2:10">
      <c r="B15" s="4">
        <v>1999</v>
      </c>
      <c r="C15" s="7">
        <v>129.399</v>
      </c>
      <c r="D15" s="7">
        <v>33.334000000000003</v>
      </c>
      <c r="E15" s="7"/>
      <c r="F15" s="7"/>
      <c r="G15" s="7"/>
      <c r="H15" s="7">
        <v>22.027999999999999</v>
      </c>
      <c r="I15" s="7"/>
      <c r="J15" s="8">
        <v>184.761</v>
      </c>
    </row>
    <row r="16" spans="2:10">
      <c r="B16" s="4">
        <v>2000</v>
      </c>
      <c r="C16" s="7">
        <v>138.607</v>
      </c>
      <c r="D16" s="7">
        <v>35.216999999999999</v>
      </c>
      <c r="E16" s="7"/>
      <c r="F16" s="7"/>
      <c r="G16" s="7"/>
      <c r="H16" s="7">
        <v>33.997999999999998</v>
      </c>
      <c r="I16" s="7"/>
      <c r="J16" s="8">
        <v>207.822</v>
      </c>
    </row>
    <row r="17" spans="2:10">
      <c r="B17" s="4">
        <v>2001</v>
      </c>
      <c r="C17" s="7">
        <v>132.14699999999999</v>
      </c>
      <c r="D17" s="7">
        <v>33.930999999999997</v>
      </c>
      <c r="E17" s="7"/>
      <c r="F17" s="7"/>
      <c r="G17" s="7"/>
      <c r="H17" s="7">
        <v>36.412999999999997</v>
      </c>
      <c r="I17" s="7"/>
      <c r="J17" s="8">
        <v>202.49099999999999</v>
      </c>
    </row>
    <row r="18" spans="2:10">
      <c r="B18" s="4">
        <v>2002</v>
      </c>
      <c r="C18" s="7">
        <v>128.98500000000001</v>
      </c>
      <c r="D18" s="7">
        <v>33.445999999999998</v>
      </c>
      <c r="E18" s="7"/>
      <c r="F18" s="7"/>
      <c r="G18" s="7"/>
      <c r="H18" s="7">
        <v>36.433999999999997</v>
      </c>
      <c r="I18" s="7"/>
      <c r="J18" s="8">
        <v>198.86500000000001</v>
      </c>
    </row>
    <row r="19" spans="2:10">
      <c r="B19" s="4">
        <v>2003</v>
      </c>
      <c r="C19" s="7">
        <v>130.749</v>
      </c>
      <c r="D19" s="7">
        <v>34.311999999999998</v>
      </c>
      <c r="E19" s="7"/>
      <c r="F19" s="7"/>
      <c r="G19" s="7"/>
      <c r="H19" s="7">
        <v>38.218000000000004</v>
      </c>
      <c r="I19" s="7"/>
      <c r="J19" s="8">
        <v>203.279</v>
      </c>
    </row>
    <row r="20" spans="2:10">
      <c r="B20" s="4">
        <v>2004</v>
      </c>
      <c r="C20" s="7">
        <v>145.19399999999999</v>
      </c>
      <c r="D20" s="7">
        <v>39.509</v>
      </c>
      <c r="E20" s="7"/>
      <c r="F20" s="7"/>
      <c r="G20" s="7"/>
      <c r="H20" s="7">
        <v>47.061999999999998</v>
      </c>
      <c r="I20" s="7"/>
      <c r="J20" s="8">
        <v>231.76499999999999</v>
      </c>
    </row>
    <row r="21" spans="2:10">
      <c r="B21" s="4">
        <v>2005</v>
      </c>
      <c r="C21" s="7">
        <v>158.25399999999999</v>
      </c>
      <c r="D21" s="7">
        <v>51.84</v>
      </c>
      <c r="E21" s="7"/>
      <c r="F21" s="7">
        <v>2.6930000000000001</v>
      </c>
      <c r="G21" s="7"/>
      <c r="H21" s="7">
        <v>54.317</v>
      </c>
      <c r="I21" s="7"/>
      <c r="J21" s="8">
        <v>267.10399999999998</v>
      </c>
    </row>
    <row r="22" spans="2:10">
      <c r="B22" s="4">
        <v>2006</v>
      </c>
      <c r="C22" s="7">
        <v>167.19200000000001</v>
      </c>
      <c r="D22" s="7">
        <v>58.893000000000001</v>
      </c>
      <c r="E22" s="7"/>
      <c r="F22" s="7">
        <v>48.418999999999997</v>
      </c>
      <c r="G22" s="7">
        <v>3.2919999999999998</v>
      </c>
      <c r="H22" s="7">
        <v>53.213999999999999</v>
      </c>
      <c r="I22" s="7"/>
      <c r="J22" s="8">
        <v>331.01</v>
      </c>
    </row>
    <row r="23" spans="2:10">
      <c r="B23" s="4">
        <v>2007</v>
      </c>
      <c r="C23" s="7">
        <v>256.03699999999998</v>
      </c>
      <c r="D23" s="7">
        <v>120.46899999999999</v>
      </c>
      <c r="E23" s="7"/>
      <c r="F23" s="7">
        <v>114.008</v>
      </c>
      <c r="G23" s="7">
        <v>20.873999999999999</v>
      </c>
      <c r="H23" s="7">
        <v>89.385000000000005</v>
      </c>
      <c r="I23" s="7"/>
      <c r="J23" s="8">
        <v>600.77300000000002</v>
      </c>
    </row>
    <row r="24" spans="2:10">
      <c r="B24" s="4">
        <v>2008</v>
      </c>
      <c r="C24" s="7">
        <v>272.10399999999998</v>
      </c>
      <c r="D24" s="7">
        <v>128.83000000000001</v>
      </c>
      <c r="E24" s="7"/>
      <c r="F24" s="7">
        <v>123.922</v>
      </c>
      <c r="G24" s="7">
        <v>20.940999999999999</v>
      </c>
      <c r="H24" s="7">
        <v>95.885000000000005</v>
      </c>
      <c r="I24" s="7"/>
      <c r="J24" s="8">
        <v>641.68200000000002</v>
      </c>
    </row>
    <row r="25" spans="2:10">
      <c r="B25" s="4">
        <v>2009</v>
      </c>
      <c r="C25" s="7">
        <v>258.17399999999998</v>
      </c>
      <c r="D25" s="7">
        <v>121.836</v>
      </c>
      <c r="E25" s="7"/>
      <c r="F25" s="7">
        <v>117.509</v>
      </c>
      <c r="G25" s="7">
        <v>19.658999999999999</v>
      </c>
      <c r="H25" s="7">
        <v>90.734999999999999</v>
      </c>
      <c r="I25" s="7"/>
      <c r="J25" s="8">
        <v>607.91300000000001</v>
      </c>
    </row>
    <row r="26" spans="2:10">
      <c r="B26" s="4">
        <v>2010</v>
      </c>
      <c r="C26" s="7">
        <v>259.5</v>
      </c>
      <c r="D26" s="7">
        <v>122.30200000000001</v>
      </c>
      <c r="E26" s="7"/>
      <c r="F26" s="7">
        <v>115.667</v>
      </c>
      <c r="G26" s="7">
        <v>19.027999999999999</v>
      </c>
      <c r="H26" s="7">
        <v>104.22</v>
      </c>
      <c r="I26" s="7"/>
      <c r="J26" s="8">
        <v>620.7170000000001</v>
      </c>
    </row>
    <row r="27" spans="2:10">
      <c r="B27" s="4">
        <v>2011</v>
      </c>
      <c r="C27" s="7">
        <v>252.68700000000001</v>
      </c>
      <c r="D27" s="7">
        <v>120.241</v>
      </c>
      <c r="E27" s="7"/>
      <c r="F27" s="7">
        <v>115.598</v>
      </c>
      <c r="G27" s="7">
        <v>18.254000000000001</v>
      </c>
      <c r="H27" s="7">
        <v>133.16</v>
      </c>
      <c r="I27" s="7"/>
      <c r="J27" s="8">
        <v>639.94000000000005</v>
      </c>
    </row>
    <row r="28" spans="2:10">
      <c r="B28" s="4">
        <v>2012</v>
      </c>
      <c r="C28" s="7">
        <v>257.51</v>
      </c>
      <c r="D28" s="7">
        <v>118.65</v>
      </c>
      <c r="E28" s="7"/>
      <c r="F28" s="7">
        <v>117.20099999999999</v>
      </c>
      <c r="G28" s="7">
        <v>18.931999999999999</v>
      </c>
      <c r="H28" s="7">
        <v>136.44200000000001</v>
      </c>
      <c r="I28" s="7"/>
      <c r="J28" s="8">
        <v>648.73500000000001</v>
      </c>
    </row>
    <row r="29" spans="2:10">
      <c r="B29" s="4">
        <v>2013</v>
      </c>
      <c r="C29" s="7">
        <v>263.63296400000002</v>
      </c>
      <c r="D29" s="7">
        <v>121.852993</v>
      </c>
      <c r="E29" s="7"/>
      <c r="F29" s="7">
        <v>120.104557</v>
      </c>
      <c r="G29" s="7">
        <v>19.631209999999999</v>
      </c>
      <c r="H29" s="7">
        <v>141.65407099999999</v>
      </c>
      <c r="I29" s="7"/>
      <c r="J29" s="8">
        <v>666.87579499999993</v>
      </c>
    </row>
    <row r="30" spans="2:10">
      <c r="B30" s="4">
        <v>2014</v>
      </c>
      <c r="C30" s="9">
        <v>261.95243699999997</v>
      </c>
      <c r="D30" s="9">
        <v>121.90895</v>
      </c>
      <c r="E30" s="7"/>
      <c r="F30" s="9">
        <v>119.41749799999999</v>
      </c>
      <c r="G30" s="9">
        <v>20.289299</v>
      </c>
      <c r="H30" s="9">
        <v>144.08096800000001</v>
      </c>
      <c r="I30" s="7"/>
      <c r="J30" s="10">
        <v>667.64915199999996</v>
      </c>
    </row>
    <row r="31" spans="2:10">
      <c r="B31" s="4">
        <v>2015</v>
      </c>
      <c r="C31" s="9">
        <v>257.41637700000001</v>
      </c>
      <c r="D31" s="9">
        <v>118.762305</v>
      </c>
      <c r="E31" s="7"/>
      <c r="F31" s="9">
        <v>119.79175499999999</v>
      </c>
      <c r="G31" s="9">
        <v>20.627148999999999</v>
      </c>
      <c r="H31" s="9">
        <v>144.57460699999999</v>
      </c>
      <c r="I31" s="7"/>
      <c r="J31" s="10">
        <v>661.17219299999999</v>
      </c>
    </row>
    <row r="32" spans="2:10">
      <c r="B32" s="4">
        <v>2016</v>
      </c>
      <c r="C32" s="9">
        <v>260.99339099999997</v>
      </c>
      <c r="D32" s="9">
        <v>121.102003</v>
      </c>
      <c r="E32" s="7"/>
      <c r="F32" s="9">
        <v>120.23631399999999</v>
      </c>
      <c r="G32" s="9">
        <v>20.803433999999999</v>
      </c>
      <c r="H32" s="9">
        <v>146.937985</v>
      </c>
      <c r="I32" s="7"/>
      <c r="J32" s="10">
        <v>670.073127</v>
      </c>
    </row>
    <row r="33" spans="2:10">
      <c r="B33" s="4">
        <v>2017</v>
      </c>
      <c r="C33" s="9">
        <v>270.646974</v>
      </c>
      <c r="D33" s="9">
        <v>122.971059</v>
      </c>
      <c r="E33" s="7"/>
      <c r="F33" s="9">
        <v>118.824972</v>
      </c>
      <c r="G33" s="9">
        <v>20.399137</v>
      </c>
      <c r="H33" s="9">
        <v>146.76080400000001</v>
      </c>
      <c r="I33" s="7">
        <v>5.4611010000000002</v>
      </c>
      <c r="J33" s="10">
        <v>685.06404699999996</v>
      </c>
    </row>
    <row r="34" spans="2:10">
      <c r="B34" s="4">
        <v>2018</v>
      </c>
      <c r="C34" s="9">
        <v>278.07242000000002</v>
      </c>
      <c r="D34" s="9">
        <v>121.25015999999999</v>
      </c>
      <c r="E34" s="7" t="s">
        <v>103</v>
      </c>
      <c r="F34" s="9">
        <v>118.93527400000001</v>
      </c>
      <c r="G34" s="9">
        <v>19.969374999999999</v>
      </c>
      <c r="H34" s="9">
        <v>143.66819799999999</v>
      </c>
      <c r="I34" s="7">
        <v>39.111884000000003</v>
      </c>
      <c r="J34" s="10">
        <v>721.00731100000007</v>
      </c>
    </row>
    <row r="35" spans="2:10">
      <c r="B35" s="4">
        <v>2019</v>
      </c>
      <c r="C35" s="9">
        <v>262.68690600000002</v>
      </c>
      <c r="D35" s="9">
        <v>102.893283</v>
      </c>
      <c r="E35" s="7">
        <v>55.820754000000001</v>
      </c>
      <c r="F35" s="9">
        <v>101.893942</v>
      </c>
      <c r="G35" s="9">
        <v>16.536089</v>
      </c>
      <c r="H35" s="9">
        <v>123.10005</v>
      </c>
      <c r="I35" s="7">
        <v>40.742291000000002</v>
      </c>
      <c r="J35" s="10">
        <v>703.673315</v>
      </c>
    </row>
    <row r="36" spans="2:10">
      <c r="B36" s="4">
        <v>2020</v>
      </c>
      <c r="C36" s="9">
        <v>93.240984999999995</v>
      </c>
      <c r="D36" s="9">
        <v>43.179867999999999</v>
      </c>
      <c r="E36" s="72">
        <v>27.338647999999999</v>
      </c>
      <c r="F36" s="9">
        <v>37.79748</v>
      </c>
      <c r="G36" s="9">
        <v>5.9442870000000001</v>
      </c>
      <c r="H36" s="9">
        <v>39.424332999999997</v>
      </c>
      <c r="I36" s="72">
        <v>16.433261999999999</v>
      </c>
      <c r="J36" s="73">
        <v>263.35886299999999</v>
      </c>
    </row>
    <row r="37" spans="2:10">
      <c r="B37" s="4">
        <v>2021</v>
      </c>
      <c r="C37" s="9">
        <v>118.420035</v>
      </c>
      <c r="D37" s="9">
        <v>54.334018999999998</v>
      </c>
      <c r="E37" s="83">
        <v>36.913632</v>
      </c>
      <c r="F37" s="9">
        <v>53.573751000000001</v>
      </c>
      <c r="G37" s="9">
        <v>9.5149249999999999</v>
      </c>
      <c r="H37" s="9">
        <v>64.891451000000004</v>
      </c>
      <c r="I37" s="83">
        <v>21.719604</v>
      </c>
      <c r="J37" s="73">
        <v>359.36741699999999</v>
      </c>
    </row>
    <row r="38" spans="2:10" ht="16.5" customHeight="1">
      <c r="B38" s="4">
        <v>2022</v>
      </c>
      <c r="C38" s="9">
        <v>186.705714</v>
      </c>
      <c r="D38" s="9">
        <v>77.398857000000007</v>
      </c>
      <c r="E38" s="9">
        <v>56.137948999999999</v>
      </c>
      <c r="F38" s="9">
        <v>78.776251000000002</v>
      </c>
      <c r="G38" s="9">
        <v>13.508516</v>
      </c>
      <c r="H38" s="9">
        <v>97.981031999999999</v>
      </c>
      <c r="I38" s="9">
        <v>33.903796999999997</v>
      </c>
      <c r="J38" s="73">
        <v>544.41211599999997</v>
      </c>
    </row>
    <row r="39" spans="2:10">
      <c r="B39" s="4">
        <v>2023</v>
      </c>
      <c r="C39" s="9">
        <v>206.73</v>
      </c>
      <c r="D39" s="9">
        <v>84.74</v>
      </c>
      <c r="E39" s="9">
        <v>63.04</v>
      </c>
      <c r="F39" s="9">
        <v>87.13</v>
      </c>
      <c r="G39" s="9">
        <v>14.9</v>
      </c>
      <c r="H39" s="9">
        <v>104.34</v>
      </c>
      <c r="I39" s="9">
        <v>38.21</v>
      </c>
      <c r="J39" s="73">
        <v>599.09</v>
      </c>
    </row>
    <row r="40" spans="2:10">
      <c r="B40" s="4">
        <v>2024</v>
      </c>
      <c r="C40" s="9">
        <v>217.33161200000001</v>
      </c>
      <c r="D40" s="9">
        <v>96.135268999999994</v>
      </c>
      <c r="E40" s="9">
        <v>74.250400999999997</v>
      </c>
      <c r="F40" s="9">
        <v>92.491226999999995</v>
      </c>
      <c r="G40" s="9">
        <v>14.077332</v>
      </c>
      <c r="H40" s="9">
        <v>108.325078</v>
      </c>
      <c r="I40" s="9">
        <v>37.445433000000001</v>
      </c>
      <c r="J40" s="73">
        <v>640.05635199999995</v>
      </c>
    </row>
    <row r="41" spans="2:10">
      <c r="B41" s="4">
        <v>2025</v>
      </c>
      <c r="C41" s="9">
        <v>186.008253</v>
      </c>
      <c r="D41" s="9">
        <v>80.668414999999996</v>
      </c>
      <c r="E41" s="9">
        <v>63.845453999999997</v>
      </c>
      <c r="F41" s="9">
        <v>79.505913000000007</v>
      </c>
      <c r="G41" s="9">
        <v>11.877605000000001</v>
      </c>
      <c r="H41" s="9">
        <v>91.839725999999999</v>
      </c>
      <c r="I41" s="9">
        <v>34.382989999999999</v>
      </c>
      <c r="J41" s="73">
        <v>548.12835600000005</v>
      </c>
    </row>
    <row r="42" spans="2:10">
      <c r="C42" s="81"/>
    </row>
    <row r="43" spans="2:10">
      <c r="C43" s="169"/>
      <c r="D43" s="169"/>
      <c r="E43" s="169"/>
      <c r="F43" s="169"/>
      <c r="G43" s="169"/>
      <c r="H43" s="169"/>
      <c r="I43" s="169"/>
      <c r="J43" s="169"/>
    </row>
    <row r="44" spans="2:10">
      <c r="C44" s="169"/>
      <c r="D44" s="169"/>
      <c r="E44" s="169"/>
      <c r="F44" s="169"/>
      <c r="G44" s="169"/>
      <c r="H44" s="169"/>
      <c r="I44" s="169"/>
      <c r="J44" s="169"/>
    </row>
    <row r="45" spans="2:10">
      <c r="C45" s="170"/>
      <c r="D45" s="170"/>
      <c r="E45" s="170"/>
      <c r="F45" s="170"/>
      <c r="G45" s="170"/>
      <c r="H45" s="170"/>
      <c r="I45" s="170"/>
      <c r="J45" s="170"/>
    </row>
    <row r="46" spans="2:10">
      <c r="E46" s="169"/>
    </row>
  </sheetData>
  <conditionalFormatting sqref="C30:D37 F30:H37">
    <cfRule type="cellIs" dxfId="5" priority="4" operator="equal">
      <formula>""</formula>
    </cfRule>
  </conditionalFormatting>
  <conditionalFormatting sqref="C38:I41">
    <cfRule type="cellIs" dxfId="4" priority="1" operator="equal">
      <formula>""</formula>
    </cfRule>
  </conditionalFormatting>
  <conditionalFormatting sqref="J30:J41">
    <cfRule type="cellIs" dxfId="3" priority="2" operator="equal">
      <formula>""</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20B958-1B3D-4743-9360-8C0F7C52E076}">
  <sheetPr>
    <tabColor rgb="FFDE1731"/>
  </sheetPr>
  <dimension ref="B1:U20"/>
  <sheetViews>
    <sheetView showGridLines="0" zoomScale="70" zoomScaleNormal="70" workbookViewId="0">
      <selection activeCell="B2" sqref="B2"/>
    </sheetView>
  </sheetViews>
  <sheetFormatPr defaultColWidth="11.42578125" defaultRowHeight="15"/>
  <cols>
    <col min="1" max="1" width="7.5703125" style="40" customWidth="1"/>
    <col min="2" max="18" width="11.42578125" style="56"/>
    <col min="19" max="16384" width="11.42578125" style="40"/>
  </cols>
  <sheetData>
    <row r="1" spans="2:21">
      <c r="B1" s="218"/>
      <c r="C1" s="218"/>
      <c r="D1" s="218"/>
      <c r="E1" s="218"/>
      <c r="F1" s="218"/>
      <c r="G1" s="218"/>
      <c r="H1" s="218"/>
      <c r="I1" s="218"/>
      <c r="J1" s="218"/>
      <c r="K1" s="88"/>
      <c r="L1" s="218"/>
      <c r="M1" s="218"/>
      <c r="N1" s="218"/>
      <c r="O1" s="218"/>
      <c r="P1" s="218"/>
      <c r="Q1" s="218"/>
      <c r="R1" s="218"/>
      <c r="S1" s="218"/>
      <c r="T1" s="218"/>
      <c r="U1" s="218"/>
    </row>
    <row r="2" spans="2:21">
      <c r="B2" s="94" t="s">
        <v>2</v>
      </c>
      <c r="C2" s="218"/>
      <c r="D2" s="218"/>
      <c r="E2" s="218"/>
      <c r="F2" s="218"/>
      <c r="G2" s="218"/>
      <c r="H2" s="218"/>
      <c r="I2" s="218"/>
      <c r="J2" s="218"/>
      <c r="K2" s="218"/>
      <c r="L2" s="218"/>
      <c r="M2" s="218"/>
      <c r="N2" s="218"/>
      <c r="O2" s="218"/>
      <c r="P2" s="218"/>
      <c r="Q2" s="218"/>
      <c r="R2" s="218"/>
      <c r="S2" s="218"/>
      <c r="T2" s="218"/>
      <c r="U2" s="218"/>
    </row>
    <row r="3" spans="2:21">
      <c r="B3" s="218"/>
      <c r="C3" s="218"/>
      <c r="D3" s="218"/>
      <c r="E3" s="218"/>
      <c r="F3" s="218"/>
      <c r="G3" s="218"/>
      <c r="H3" s="218"/>
      <c r="I3" s="218"/>
      <c r="J3" s="218"/>
      <c r="K3" s="218"/>
      <c r="L3" s="218"/>
      <c r="M3" s="218"/>
      <c r="N3" s="218"/>
      <c r="O3" s="218"/>
      <c r="P3" s="218"/>
      <c r="Q3" s="218"/>
      <c r="R3" s="218"/>
      <c r="S3" s="218"/>
      <c r="T3" s="218"/>
      <c r="U3" s="218"/>
    </row>
    <row r="4" spans="2:21">
      <c r="B4"/>
      <c r="C4" s="226">
        <v>2007</v>
      </c>
      <c r="D4" s="226">
        <v>2008</v>
      </c>
      <c r="E4" s="226">
        <v>2009</v>
      </c>
      <c r="F4" s="226">
        <v>2010</v>
      </c>
      <c r="G4" s="226">
        <v>2011</v>
      </c>
      <c r="H4" s="226">
        <v>2012</v>
      </c>
      <c r="I4" s="226">
        <v>2013</v>
      </c>
      <c r="J4" s="226">
        <v>2014</v>
      </c>
      <c r="K4" s="226">
        <v>2015</v>
      </c>
      <c r="L4" s="226">
        <v>2016</v>
      </c>
      <c r="M4" s="226">
        <v>2017</v>
      </c>
      <c r="N4" s="226">
        <v>2018</v>
      </c>
      <c r="O4" s="226">
        <v>2019</v>
      </c>
      <c r="P4" s="226">
        <v>2020</v>
      </c>
      <c r="Q4" s="226">
        <v>2021</v>
      </c>
      <c r="R4" s="226">
        <v>2022</v>
      </c>
      <c r="S4" s="226">
        <v>2023</v>
      </c>
      <c r="T4" s="226">
        <v>2024</v>
      </c>
      <c r="U4" s="226">
        <v>2025</v>
      </c>
    </row>
    <row r="5" spans="2:21">
      <c r="B5" s="227" t="s">
        <v>3</v>
      </c>
      <c r="C5" s="228"/>
      <c r="D5" s="228">
        <v>4360868</v>
      </c>
      <c r="E5" s="228">
        <v>4464382</v>
      </c>
      <c r="F5" s="228">
        <v>4629028</v>
      </c>
      <c r="G5" s="228">
        <v>4681492</v>
      </c>
      <c r="H5" s="228">
        <v>4650632</v>
      </c>
      <c r="I5" s="228">
        <v>4717853</v>
      </c>
      <c r="J5" s="229">
        <v>4710384</v>
      </c>
      <c r="K5" s="229">
        <v>4696402</v>
      </c>
      <c r="L5" s="229">
        <v>4635271</v>
      </c>
      <c r="M5" s="229">
        <v>4688157</v>
      </c>
      <c r="N5" s="229">
        <v>4608201</v>
      </c>
      <c r="O5" s="229">
        <v>5930106</v>
      </c>
      <c r="P5" s="229">
        <v>5313710</v>
      </c>
      <c r="Q5" s="229">
        <v>3452821</v>
      </c>
      <c r="R5" s="229">
        <v>4317437</v>
      </c>
      <c r="S5" s="229">
        <v>4869296</v>
      </c>
      <c r="T5" s="229">
        <v>5217313</v>
      </c>
      <c r="U5" s="229">
        <v>5344982</v>
      </c>
    </row>
    <row r="6" spans="2:21">
      <c r="B6" s="227" t="s">
        <v>4</v>
      </c>
      <c r="C6" s="228"/>
      <c r="D6" s="228">
        <v>4177085</v>
      </c>
      <c r="E6" s="228">
        <v>4140902</v>
      </c>
      <c r="F6" s="228">
        <v>4258127</v>
      </c>
      <c r="G6" s="228">
        <v>4388974</v>
      </c>
      <c r="H6" s="228">
        <v>4315468</v>
      </c>
      <c r="I6" s="228">
        <v>4354663</v>
      </c>
      <c r="J6" s="229">
        <v>4385191</v>
      </c>
      <c r="K6" s="229">
        <v>4405026</v>
      </c>
      <c r="L6" s="229">
        <v>4399329</v>
      </c>
      <c r="M6" s="229">
        <v>4436450</v>
      </c>
      <c r="N6" s="229">
        <v>4358303</v>
      </c>
      <c r="O6" s="229">
        <v>5483571</v>
      </c>
      <c r="P6" s="229">
        <v>5007151</v>
      </c>
      <c r="Q6" s="229">
        <v>3483768</v>
      </c>
      <c r="R6" s="229">
        <v>4414777</v>
      </c>
      <c r="S6" s="229">
        <v>4590330</v>
      </c>
      <c r="T6" s="229">
        <v>4981665</v>
      </c>
      <c r="U6" s="229">
        <v>5034169</v>
      </c>
    </row>
    <row r="7" spans="2:21">
      <c r="B7" s="227" t="s">
        <v>5</v>
      </c>
      <c r="C7" s="228"/>
      <c r="D7" s="228">
        <v>4440112</v>
      </c>
      <c r="E7" s="228">
        <v>4616047</v>
      </c>
      <c r="F7" s="228">
        <v>4625034</v>
      </c>
      <c r="G7" s="228">
        <v>4815375</v>
      </c>
      <c r="H7" s="228">
        <v>4800178</v>
      </c>
      <c r="I7" s="228">
        <v>4837954</v>
      </c>
      <c r="J7" s="229">
        <v>4881917</v>
      </c>
      <c r="K7" s="229">
        <v>4842398</v>
      </c>
      <c r="L7" s="229">
        <v>4775596</v>
      </c>
      <c r="M7" s="229">
        <v>5045208</v>
      </c>
      <c r="N7" s="229">
        <v>5955232</v>
      </c>
      <c r="O7" s="229">
        <v>6066672</v>
      </c>
      <c r="P7" s="229">
        <v>4562926</v>
      </c>
      <c r="Q7" s="229">
        <v>3500633</v>
      </c>
      <c r="R7" s="229">
        <v>5086572</v>
      </c>
      <c r="S7" s="229">
        <v>5243987</v>
      </c>
      <c r="T7" s="229">
        <v>5551021</v>
      </c>
      <c r="U7" s="229">
        <v>5689252</v>
      </c>
    </row>
    <row r="8" spans="2:21">
      <c r="B8" s="227" t="s">
        <v>6</v>
      </c>
      <c r="C8" s="228">
        <v>4169317</v>
      </c>
      <c r="D8" s="228">
        <v>4468988</v>
      </c>
      <c r="E8" s="228">
        <v>4548749</v>
      </c>
      <c r="F8" s="228">
        <v>4773320</v>
      </c>
      <c r="G8" s="228">
        <v>4832439</v>
      </c>
      <c r="H8" s="228">
        <v>4791477</v>
      </c>
      <c r="I8" s="228">
        <v>4915520</v>
      </c>
      <c r="J8" s="229">
        <v>4906450</v>
      </c>
      <c r="K8" s="229">
        <v>4867275</v>
      </c>
      <c r="L8" s="229">
        <v>4804782</v>
      </c>
      <c r="M8" s="229">
        <v>5074998</v>
      </c>
      <c r="N8" s="229">
        <v>6035199</v>
      </c>
      <c r="O8" s="229">
        <v>6106877</v>
      </c>
      <c r="P8" s="229">
        <v>1996548</v>
      </c>
      <c r="Q8" s="229">
        <v>2557460</v>
      </c>
      <c r="R8" s="229">
        <v>5483043</v>
      </c>
      <c r="S8" s="229">
        <v>5221739</v>
      </c>
      <c r="T8" s="229">
        <v>5689811</v>
      </c>
      <c r="U8" s="229">
        <v>5643492</v>
      </c>
    </row>
    <row r="9" spans="2:21">
      <c r="B9" s="227" t="s">
        <v>7</v>
      </c>
      <c r="C9" s="228">
        <v>4143552</v>
      </c>
      <c r="D9" s="228">
        <v>4411497</v>
      </c>
      <c r="E9" s="228">
        <v>4604695</v>
      </c>
      <c r="F9" s="228">
        <v>4899142</v>
      </c>
      <c r="G9" s="228">
        <v>4899321</v>
      </c>
      <c r="H9" s="228">
        <v>4848235</v>
      </c>
      <c r="I9" s="228">
        <v>4898865</v>
      </c>
      <c r="J9" s="229">
        <v>4965486</v>
      </c>
      <c r="K9" s="229">
        <v>4331584</v>
      </c>
      <c r="L9" s="229">
        <v>4896687</v>
      </c>
      <c r="M9" s="229">
        <v>5105098</v>
      </c>
      <c r="N9" s="229">
        <v>6011283</v>
      </c>
      <c r="O9" s="229">
        <v>6256656</v>
      </c>
      <c r="P9" s="229">
        <v>1739178</v>
      </c>
      <c r="Q9" s="229">
        <v>3348064</v>
      </c>
      <c r="R9" s="229">
        <v>5571577</v>
      </c>
      <c r="S9" s="229">
        <v>5447201</v>
      </c>
      <c r="T9" s="229">
        <v>5528353</v>
      </c>
      <c r="U9" s="229">
        <v>5758623</v>
      </c>
    </row>
    <row r="10" spans="2:21">
      <c r="B10" s="227" t="s">
        <v>8</v>
      </c>
      <c r="C10" s="228">
        <v>4135370</v>
      </c>
      <c r="D10" s="228">
        <v>4501699</v>
      </c>
      <c r="E10" s="228">
        <v>4547164</v>
      </c>
      <c r="F10" s="228">
        <v>4764592</v>
      </c>
      <c r="G10" s="228">
        <v>4809484</v>
      </c>
      <c r="H10" s="228">
        <v>4882780</v>
      </c>
      <c r="I10" s="228">
        <v>4856162</v>
      </c>
      <c r="J10" s="229">
        <v>4833603</v>
      </c>
      <c r="K10" s="229">
        <v>5071468</v>
      </c>
      <c r="L10" s="229">
        <v>4908933</v>
      </c>
      <c r="M10" s="229">
        <v>5072863</v>
      </c>
      <c r="N10" s="229">
        <v>5959171</v>
      </c>
      <c r="O10" s="229">
        <v>6033356</v>
      </c>
      <c r="P10" s="229">
        <v>1410456</v>
      </c>
      <c r="Q10" s="229">
        <v>3276182</v>
      </c>
      <c r="R10" s="229">
        <v>5223471</v>
      </c>
      <c r="S10" s="229">
        <v>5267007</v>
      </c>
      <c r="T10" s="229">
        <v>5444779</v>
      </c>
      <c r="U10" s="229">
        <v>5718232</v>
      </c>
    </row>
    <row r="11" spans="2:21">
      <c r="B11" s="227" t="s">
        <v>9</v>
      </c>
      <c r="C11" s="228">
        <v>4236374</v>
      </c>
      <c r="D11" s="228">
        <v>4549934</v>
      </c>
      <c r="E11" s="228">
        <v>4591293</v>
      </c>
      <c r="F11" s="228">
        <v>4814497</v>
      </c>
      <c r="G11" s="228">
        <v>4838842</v>
      </c>
      <c r="H11" s="228">
        <v>4895873</v>
      </c>
      <c r="I11" s="228">
        <v>4931640</v>
      </c>
      <c r="J11" s="229">
        <v>4924108</v>
      </c>
      <c r="K11" s="229">
        <v>4994221</v>
      </c>
      <c r="L11" s="229">
        <v>4929445</v>
      </c>
      <c r="M11" s="229">
        <v>5203467</v>
      </c>
      <c r="N11" s="229">
        <v>5916436</v>
      </c>
      <c r="O11" s="229">
        <v>6093427</v>
      </c>
      <c r="P11" s="229">
        <v>1654744</v>
      </c>
      <c r="Q11" s="229">
        <v>3880986</v>
      </c>
      <c r="R11" s="229">
        <v>4930233</v>
      </c>
      <c r="S11" s="229">
        <v>5428784</v>
      </c>
      <c r="T11" s="229">
        <v>5629025</v>
      </c>
      <c r="U11" s="229">
        <v>5765103</v>
      </c>
    </row>
    <row r="12" spans="2:21">
      <c r="B12" s="227" t="s">
        <v>10</v>
      </c>
      <c r="C12" s="228">
        <v>4301607</v>
      </c>
      <c r="D12" s="228">
        <v>4542309</v>
      </c>
      <c r="E12" s="228">
        <v>4627222</v>
      </c>
      <c r="F12" s="228">
        <v>4791566</v>
      </c>
      <c r="G12" s="228">
        <v>4731859</v>
      </c>
      <c r="H12" s="228">
        <v>4876828</v>
      </c>
      <c r="I12" s="228">
        <v>4915980</v>
      </c>
      <c r="J12" s="229">
        <v>4909040</v>
      </c>
      <c r="K12" s="229">
        <v>4791136</v>
      </c>
      <c r="L12" s="229">
        <v>4872617</v>
      </c>
      <c r="M12" s="229">
        <v>4265386</v>
      </c>
      <c r="N12" s="229">
        <v>6024665</v>
      </c>
      <c r="O12" s="229">
        <v>6107565</v>
      </c>
      <c r="P12" s="229">
        <v>2291731</v>
      </c>
      <c r="Q12" s="229">
        <v>4209536</v>
      </c>
      <c r="R12" s="229">
        <v>5264929</v>
      </c>
      <c r="S12" s="229">
        <v>5415585</v>
      </c>
      <c r="T12" s="229">
        <v>5610050</v>
      </c>
      <c r="U12" s="229">
        <v>5702747</v>
      </c>
    </row>
    <row r="13" spans="2:21">
      <c r="B13" s="227" t="s">
        <v>11</v>
      </c>
      <c r="C13" s="228">
        <v>4294945</v>
      </c>
      <c r="D13" s="228">
        <v>4529028</v>
      </c>
      <c r="E13" s="228">
        <v>4622941</v>
      </c>
      <c r="F13" s="228">
        <v>4767144</v>
      </c>
      <c r="G13" s="228">
        <v>4760670</v>
      </c>
      <c r="H13" s="228">
        <v>4770297</v>
      </c>
      <c r="I13" s="228">
        <v>4775815</v>
      </c>
      <c r="J13" s="229">
        <v>4810412</v>
      </c>
      <c r="K13" s="229">
        <v>4762108</v>
      </c>
      <c r="L13" s="229">
        <v>4815789</v>
      </c>
      <c r="M13" s="229">
        <v>5246907</v>
      </c>
      <c r="N13" s="229">
        <v>5835144</v>
      </c>
      <c r="O13" s="229">
        <v>5878925</v>
      </c>
      <c r="P13" s="229">
        <v>2923895</v>
      </c>
      <c r="Q13" s="229">
        <v>4291512</v>
      </c>
      <c r="R13" s="229">
        <v>5291972</v>
      </c>
      <c r="S13" s="229">
        <v>5396257</v>
      </c>
      <c r="T13" s="229">
        <v>5460867</v>
      </c>
      <c r="U13" s="229">
        <v>5624335</v>
      </c>
    </row>
    <row r="14" spans="2:21">
      <c r="B14" s="227" t="s">
        <v>12</v>
      </c>
      <c r="C14" s="228">
        <v>4402681</v>
      </c>
      <c r="D14" s="228">
        <v>4620704</v>
      </c>
      <c r="E14" s="228">
        <v>4696789</v>
      </c>
      <c r="F14" s="228">
        <v>4831509</v>
      </c>
      <c r="G14" s="228">
        <v>4780255</v>
      </c>
      <c r="H14" s="228">
        <v>4884740</v>
      </c>
      <c r="I14" s="228">
        <v>4927626</v>
      </c>
      <c r="J14" s="229">
        <v>5019657</v>
      </c>
      <c r="K14" s="229">
        <v>4861872</v>
      </c>
      <c r="L14" s="229">
        <v>4839856</v>
      </c>
      <c r="M14" s="229">
        <v>5310318</v>
      </c>
      <c r="N14" s="229">
        <v>6069805</v>
      </c>
      <c r="O14" s="229">
        <v>5609993</v>
      </c>
      <c r="P14" s="229">
        <v>3452820</v>
      </c>
      <c r="Q14" s="229">
        <v>4451474</v>
      </c>
      <c r="R14" s="229">
        <v>5184040</v>
      </c>
      <c r="S14" s="229">
        <v>5534318</v>
      </c>
      <c r="T14" s="229">
        <v>5691716</v>
      </c>
      <c r="U14" s="229">
        <v>5819391</v>
      </c>
    </row>
    <row r="15" spans="2:21">
      <c r="B15" s="227" t="s">
        <v>13</v>
      </c>
      <c r="C15" s="228">
        <v>4370076</v>
      </c>
      <c r="D15" s="228">
        <v>4558134</v>
      </c>
      <c r="E15" s="228">
        <v>4690548</v>
      </c>
      <c r="F15" s="228">
        <v>4795778</v>
      </c>
      <c r="G15" s="228">
        <v>4779480</v>
      </c>
      <c r="H15" s="228">
        <v>4831016</v>
      </c>
      <c r="I15" s="228">
        <v>4870919</v>
      </c>
      <c r="J15" s="229">
        <v>4868479</v>
      </c>
      <c r="K15" s="229">
        <v>4838014</v>
      </c>
      <c r="L15" s="229">
        <v>4802394</v>
      </c>
      <c r="M15" s="229">
        <v>5338743</v>
      </c>
      <c r="N15" s="229">
        <v>5975833</v>
      </c>
      <c r="O15" s="229">
        <v>4890220</v>
      </c>
      <c r="P15" s="229">
        <v>3728620</v>
      </c>
      <c r="Q15" s="229">
        <v>4504765</v>
      </c>
      <c r="R15" s="229">
        <v>5247046</v>
      </c>
      <c r="S15" s="229">
        <v>5587834</v>
      </c>
      <c r="T15" s="229">
        <v>5671003</v>
      </c>
      <c r="U15" s="229">
        <v>5760255</v>
      </c>
    </row>
    <row r="16" spans="2:21">
      <c r="B16" s="227" t="s">
        <v>14</v>
      </c>
      <c r="C16" s="228">
        <v>4473133</v>
      </c>
      <c r="D16" s="228">
        <v>4649603</v>
      </c>
      <c r="E16" s="228">
        <v>4737269</v>
      </c>
      <c r="F16" s="228">
        <v>4879318</v>
      </c>
      <c r="G16" s="228">
        <v>4838668</v>
      </c>
      <c r="H16" s="228">
        <v>4907924</v>
      </c>
      <c r="I16" s="228">
        <v>4966650</v>
      </c>
      <c r="J16" s="229">
        <v>4929106</v>
      </c>
      <c r="K16" s="229">
        <v>4903788</v>
      </c>
      <c r="L16" s="229">
        <v>4920348</v>
      </c>
      <c r="M16" s="229">
        <v>5385965</v>
      </c>
      <c r="N16" s="229">
        <v>6086721</v>
      </c>
      <c r="O16" s="229">
        <v>5413002</v>
      </c>
      <c r="P16" s="229">
        <v>3850865</v>
      </c>
      <c r="Q16" s="229">
        <v>4686788</v>
      </c>
      <c r="R16" s="229">
        <v>5349621</v>
      </c>
      <c r="S16" s="229">
        <v>5607711</v>
      </c>
      <c r="T16" s="229">
        <v>5698746</v>
      </c>
      <c r="U16" s="229">
        <v>5824493</v>
      </c>
    </row>
    <row r="18" spans="2:20">
      <c r="B18" s="218"/>
      <c r="C18" s="230"/>
      <c r="D18" s="230"/>
      <c r="E18" s="230"/>
      <c r="F18" s="230"/>
      <c r="G18" s="230"/>
      <c r="H18" s="230"/>
      <c r="I18" s="230"/>
      <c r="J18" s="230"/>
      <c r="K18" s="230"/>
      <c r="L18" s="230"/>
      <c r="M18" s="230"/>
      <c r="N18" s="230"/>
      <c r="O18" s="230"/>
      <c r="P18" s="230"/>
      <c r="Q18" s="230"/>
      <c r="R18" s="230"/>
      <c r="S18" s="230"/>
      <c r="T18" s="230"/>
    </row>
    <row r="19" spans="2:20">
      <c r="B19" t="s">
        <v>15</v>
      </c>
      <c r="C19" s="218"/>
      <c r="D19" s="218"/>
      <c r="E19" s="218"/>
      <c r="F19" s="218"/>
      <c r="G19" s="218"/>
      <c r="H19" s="218"/>
      <c r="I19" s="218"/>
      <c r="J19" s="218"/>
      <c r="K19" s="218"/>
      <c r="L19" s="218"/>
      <c r="M19" s="218"/>
      <c r="N19" s="218"/>
      <c r="O19" s="218"/>
      <c r="P19" s="218"/>
      <c r="Q19" s="218"/>
      <c r="R19" s="218"/>
      <c r="S19" s="218"/>
      <c r="T19" s="230"/>
    </row>
    <row r="20" spans="2:20">
      <c r="B20" s="218"/>
      <c r="C20" s="218"/>
      <c r="D20" s="218"/>
      <c r="E20" s="218"/>
      <c r="F20" s="218"/>
      <c r="G20" s="218"/>
      <c r="H20" s="218"/>
      <c r="I20" s="218"/>
      <c r="J20" s="218"/>
      <c r="K20" s="218"/>
      <c r="L20" s="218"/>
      <c r="M20" s="218"/>
      <c r="N20" s="218"/>
      <c r="O20" s="218"/>
      <c r="P20" s="218"/>
      <c r="Q20" s="218"/>
      <c r="R20" s="218"/>
      <c r="S20" s="231"/>
      <c r="T20" s="231"/>
    </row>
  </sheetData>
  <conditionalFormatting sqref="J5:U16">
    <cfRule type="cellIs" dxfId="16" priority="1" operator="equal">
      <formula>""</formula>
    </cfRule>
  </conditionalFormatting>
  <pageMargins left="0.7" right="0.7" top="0.75" bottom="0.75" header="0.3" footer="0.3"/>
  <pageSetup paperSize="9" orientation="portrait" horizontalDpi="200" verticalDpi="2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1F293A-5C85-4B82-9340-405665B07903}">
  <sheetPr>
    <tabColor rgb="FFDE1731"/>
  </sheetPr>
  <dimension ref="B2:Z37"/>
  <sheetViews>
    <sheetView showGridLines="0" zoomScale="78" zoomScaleNormal="78" workbookViewId="0">
      <selection activeCell="B8" sqref="B8"/>
    </sheetView>
  </sheetViews>
  <sheetFormatPr defaultColWidth="11.42578125" defaultRowHeight="15"/>
  <cols>
    <col min="1" max="1" width="7.5703125" customWidth="1"/>
    <col min="2" max="2" width="52.28515625" customWidth="1"/>
    <col min="3" max="3" width="1.140625" customWidth="1"/>
    <col min="4" max="7" width="14" customWidth="1"/>
    <col min="8" max="8" width="15.42578125" bestFit="1" customWidth="1"/>
    <col min="9" max="9" width="1.140625" customWidth="1"/>
    <col min="10" max="10" width="14.42578125" bestFit="1" customWidth="1"/>
    <col min="11" max="11" width="14.140625" customWidth="1"/>
    <col min="12" max="13" width="15.140625" customWidth="1"/>
    <col min="14" max="14" width="16.85546875" bestFit="1" customWidth="1"/>
    <col min="15" max="15" width="1.140625" customWidth="1"/>
    <col min="16" max="16" width="14.140625" bestFit="1" customWidth="1"/>
    <col min="17" max="17" width="14.140625" customWidth="1"/>
    <col min="18" max="19" width="15" customWidth="1"/>
    <col min="20" max="20" width="14.140625" bestFit="1" customWidth="1"/>
    <col min="21" max="21" width="1.140625" customWidth="1"/>
    <col min="22" max="22" width="12.140625" bestFit="1" customWidth="1"/>
    <col min="26" max="26" width="12.42578125" bestFit="1" customWidth="1"/>
  </cols>
  <sheetData>
    <row r="2" spans="2:26">
      <c r="B2" s="94" t="s">
        <v>296</v>
      </c>
      <c r="C2" s="11"/>
      <c r="D2" s="12"/>
      <c r="E2" s="12"/>
      <c r="F2" s="12"/>
      <c r="G2" s="12"/>
      <c r="H2" s="12"/>
    </row>
    <row r="3" spans="2:26">
      <c r="B3" s="13"/>
      <c r="C3" s="13"/>
      <c r="D3" s="12"/>
      <c r="E3" s="12"/>
      <c r="F3" s="12"/>
      <c r="G3" s="12"/>
      <c r="H3" s="12"/>
    </row>
    <row r="4" spans="2:26" ht="26.25" customHeight="1">
      <c r="B4" s="13"/>
      <c r="C4" s="13"/>
      <c r="D4" s="316" t="s">
        <v>297</v>
      </c>
      <c r="E4" s="317"/>
      <c r="F4" s="317"/>
      <c r="G4" s="317"/>
      <c r="H4" s="318"/>
      <c r="J4" s="316" t="s">
        <v>298</v>
      </c>
      <c r="K4" s="317"/>
      <c r="L4" s="317"/>
      <c r="M4" s="317"/>
      <c r="N4" s="318"/>
      <c r="P4" s="316" t="s">
        <v>299</v>
      </c>
      <c r="Q4" s="317"/>
      <c r="R4" s="317"/>
      <c r="S4" s="317"/>
      <c r="T4" s="318"/>
      <c r="V4" s="316" t="s">
        <v>300</v>
      </c>
      <c r="W4" s="317"/>
      <c r="X4" s="317"/>
      <c r="Y4" s="317"/>
      <c r="Z4" s="318"/>
    </row>
    <row r="5" spans="2:26" ht="58.5" customHeight="1">
      <c r="B5" s="95" t="s">
        <v>288</v>
      </c>
      <c r="C5" s="214"/>
      <c r="D5" s="96" t="s">
        <v>301</v>
      </c>
      <c r="E5" s="96" t="s">
        <v>302</v>
      </c>
      <c r="F5" s="96" t="s">
        <v>303</v>
      </c>
      <c r="G5" s="96" t="s">
        <v>304</v>
      </c>
      <c r="H5" s="95" t="s">
        <v>17</v>
      </c>
      <c r="I5" s="3"/>
      <c r="J5" s="96" t="s">
        <v>301</v>
      </c>
      <c r="K5" s="96" t="s">
        <v>302</v>
      </c>
      <c r="L5" s="96" t="s">
        <v>303</v>
      </c>
      <c r="M5" s="96" t="s">
        <v>304</v>
      </c>
      <c r="N5" s="97" t="s">
        <v>305</v>
      </c>
      <c r="O5" s="3"/>
      <c r="P5" s="96" t="s">
        <v>301</v>
      </c>
      <c r="Q5" s="96" t="s">
        <v>302</v>
      </c>
      <c r="R5" s="96" t="s">
        <v>303</v>
      </c>
      <c r="S5" s="96" t="s">
        <v>304</v>
      </c>
      <c r="T5" s="96" t="s">
        <v>306</v>
      </c>
      <c r="U5" s="215"/>
      <c r="V5" s="96" t="s">
        <v>301</v>
      </c>
      <c r="W5" s="96" t="s">
        <v>302</v>
      </c>
      <c r="X5" s="96" t="s">
        <v>303</v>
      </c>
      <c r="Y5" s="96" t="s">
        <v>304</v>
      </c>
      <c r="Z5" s="96" t="s">
        <v>307</v>
      </c>
    </row>
    <row r="6" spans="2:26">
      <c r="B6" s="44">
        <v>2010</v>
      </c>
      <c r="C6" s="13"/>
      <c r="D6" s="45">
        <v>1369872975</v>
      </c>
      <c r="E6" s="45">
        <v>379409686</v>
      </c>
      <c r="F6" s="45">
        <v>54449148</v>
      </c>
      <c r="G6" s="45"/>
      <c r="H6" s="45">
        <v>1803731809</v>
      </c>
      <c r="J6" s="45">
        <v>921884617</v>
      </c>
      <c r="K6" s="45">
        <v>221097221</v>
      </c>
      <c r="L6" s="45">
        <v>44373395</v>
      </c>
      <c r="M6" s="45"/>
      <c r="N6" s="45">
        <v>1187355233</v>
      </c>
      <c r="P6" s="45">
        <v>447988358</v>
      </c>
      <c r="Q6" s="45">
        <v>158312465</v>
      </c>
      <c r="R6" s="45">
        <v>10075753</v>
      </c>
      <c r="S6" s="45"/>
      <c r="T6" s="45">
        <v>616376576</v>
      </c>
      <c r="V6" s="45" t="s">
        <v>103</v>
      </c>
      <c r="W6" s="45" t="s">
        <v>103</v>
      </c>
      <c r="X6" s="45" t="s">
        <v>103</v>
      </c>
      <c r="Y6" s="45"/>
      <c r="Z6" s="45" t="s">
        <v>103</v>
      </c>
    </row>
    <row r="7" spans="2:26">
      <c r="B7" s="44">
        <v>2011</v>
      </c>
      <c r="C7" s="13"/>
      <c r="D7" s="45">
        <v>1285306478</v>
      </c>
      <c r="E7" s="45">
        <v>389332432</v>
      </c>
      <c r="F7" s="45">
        <v>52575580</v>
      </c>
      <c r="G7" s="45"/>
      <c r="H7" s="45">
        <v>1727214490</v>
      </c>
      <c r="J7" s="45">
        <v>832609904</v>
      </c>
      <c r="K7" s="45">
        <v>214462519</v>
      </c>
      <c r="L7" s="45">
        <v>40811599</v>
      </c>
      <c r="M7" s="45"/>
      <c r="N7" s="45">
        <v>1087884022</v>
      </c>
      <c r="P7" s="45">
        <v>452696574</v>
      </c>
      <c r="Q7" s="45">
        <v>174869913</v>
      </c>
      <c r="R7" s="45">
        <v>11763981</v>
      </c>
      <c r="S7" s="45"/>
      <c r="T7" s="45">
        <v>639330468</v>
      </c>
      <c r="V7" s="45" t="s">
        <v>103</v>
      </c>
      <c r="W7" s="45" t="s">
        <v>103</v>
      </c>
      <c r="X7" s="45" t="s">
        <v>103</v>
      </c>
      <c r="Y7" s="45"/>
      <c r="Z7" s="45" t="s">
        <v>103</v>
      </c>
    </row>
    <row r="8" spans="2:26">
      <c r="B8" s="44">
        <v>2012</v>
      </c>
      <c r="C8" s="13"/>
      <c r="D8" s="45">
        <v>1244598624</v>
      </c>
      <c r="E8" s="45">
        <v>390657313</v>
      </c>
      <c r="F8" s="45">
        <v>49076655</v>
      </c>
      <c r="G8" s="45"/>
      <c r="H8" s="45">
        <v>1684332592</v>
      </c>
      <c r="J8" s="45">
        <v>789846128</v>
      </c>
      <c r="K8" s="45">
        <v>209514006</v>
      </c>
      <c r="L8" s="45">
        <v>36163628</v>
      </c>
      <c r="M8" s="45"/>
      <c r="N8" s="45">
        <v>1035523762</v>
      </c>
      <c r="P8" s="45">
        <v>454752496</v>
      </c>
      <c r="Q8" s="45">
        <v>181143307</v>
      </c>
      <c r="R8" s="45">
        <v>12913027</v>
      </c>
      <c r="S8" s="45"/>
      <c r="T8" s="45">
        <v>648808830</v>
      </c>
      <c r="V8" s="45" t="s">
        <v>103</v>
      </c>
      <c r="W8" s="45" t="s">
        <v>103</v>
      </c>
      <c r="X8" s="45" t="s">
        <v>103</v>
      </c>
      <c r="Y8" s="45"/>
      <c r="Z8" s="45" t="s">
        <v>103</v>
      </c>
    </row>
    <row r="9" spans="2:26">
      <c r="B9" s="44">
        <v>2013</v>
      </c>
      <c r="C9" s="13"/>
      <c r="D9" s="45">
        <v>1235248124</v>
      </c>
      <c r="E9" s="45">
        <v>394695397</v>
      </c>
      <c r="F9" s="45">
        <v>48019131</v>
      </c>
      <c r="G9" s="45"/>
      <c r="H9" s="45">
        <v>1677962652</v>
      </c>
      <c r="J9" s="45">
        <v>768959828</v>
      </c>
      <c r="K9" s="45">
        <v>207198079</v>
      </c>
      <c r="L9" s="45">
        <v>34134411</v>
      </c>
      <c r="M9" s="45"/>
      <c r="N9" s="45">
        <v>1010292318</v>
      </c>
      <c r="P9" s="45">
        <v>466288296</v>
      </c>
      <c r="Q9" s="45">
        <v>187497318</v>
      </c>
      <c r="R9" s="45">
        <v>13884720</v>
      </c>
      <c r="S9" s="45"/>
      <c r="T9" s="45">
        <v>667670334</v>
      </c>
      <c r="V9" s="45" t="s">
        <v>103</v>
      </c>
      <c r="W9" s="45" t="s">
        <v>103</v>
      </c>
      <c r="X9" s="45" t="s">
        <v>103</v>
      </c>
      <c r="Y9" s="45"/>
      <c r="Z9" s="45" t="s">
        <v>103</v>
      </c>
    </row>
    <row r="10" spans="2:26">
      <c r="B10" s="46">
        <v>2014</v>
      </c>
      <c r="C10" s="13"/>
      <c r="D10" s="45">
        <v>1209627060</v>
      </c>
      <c r="E10" s="47">
        <v>385630041</v>
      </c>
      <c r="F10" s="45">
        <v>46234427</v>
      </c>
      <c r="G10" s="47"/>
      <c r="H10" s="47">
        <v>1641491528</v>
      </c>
      <c r="J10" s="45">
        <v>742868612</v>
      </c>
      <c r="K10" s="45">
        <v>197949143</v>
      </c>
      <c r="L10" s="45">
        <v>31941099</v>
      </c>
      <c r="M10" s="47"/>
      <c r="N10" s="47">
        <v>972758854</v>
      </c>
      <c r="P10" s="47">
        <v>466758448</v>
      </c>
      <c r="Q10" s="47">
        <v>187680898</v>
      </c>
      <c r="R10" s="45">
        <v>14293328</v>
      </c>
      <c r="S10" s="47"/>
      <c r="T10" s="47">
        <v>668732674</v>
      </c>
      <c r="V10" s="47" t="s">
        <v>103</v>
      </c>
      <c r="W10" s="47" t="s">
        <v>103</v>
      </c>
      <c r="X10" s="47" t="s">
        <v>103</v>
      </c>
      <c r="Y10" s="47"/>
      <c r="Z10" s="47" t="s">
        <v>103</v>
      </c>
    </row>
    <row r="11" spans="2:26">
      <c r="B11" s="46">
        <v>2015</v>
      </c>
      <c r="C11" s="13"/>
      <c r="D11" s="45">
        <v>1161048525</v>
      </c>
      <c r="E11" s="47">
        <v>381954899</v>
      </c>
      <c r="F11" s="45">
        <v>40329600</v>
      </c>
      <c r="G11" s="47"/>
      <c r="H11" s="47">
        <v>1583333024</v>
      </c>
      <c r="J11" s="45">
        <v>700778083</v>
      </c>
      <c r="K11" s="45">
        <v>192610324</v>
      </c>
      <c r="L11" s="45">
        <v>28134160</v>
      </c>
      <c r="M11" s="47"/>
      <c r="N11" s="47">
        <v>921522567</v>
      </c>
      <c r="P11" s="47">
        <v>460270442</v>
      </c>
      <c r="Q11" s="47">
        <v>189344575</v>
      </c>
      <c r="R11" s="47">
        <v>12195440</v>
      </c>
      <c r="S11" s="47"/>
      <c r="T11" s="47">
        <v>661810457</v>
      </c>
      <c r="V11" s="47" t="s">
        <v>103</v>
      </c>
      <c r="W11" s="47" t="s">
        <v>103</v>
      </c>
      <c r="X11" s="47" t="s">
        <v>103</v>
      </c>
      <c r="Y11" s="47"/>
      <c r="Z11" s="47" t="s">
        <v>103</v>
      </c>
    </row>
    <row r="12" spans="2:26">
      <c r="B12" s="46">
        <v>2016</v>
      </c>
      <c r="C12" s="13"/>
      <c r="D12" s="45">
        <v>1138245968</v>
      </c>
      <c r="E12" s="47">
        <v>374876369</v>
      </c>
      <c r="F12" s="45">
        <v>39809221</v>
      </c>
      <c r="G12" s="47"/>
      <c r="H12" s="47">
        <v>1552931558</v>
      </c>
      <c r="J12" s="45">
        <v>671813069</v>
      </c>
      <c r="K12" s="45">
        <v>182026759</v>
      </c>
      <c r="L12" s="45">
        <v>27144214</v>
      </c>
      <c r="M12" s="47"/>
      <c r="N12" s="47">
        <v>880984042</v>
      </c>
      <c r="P12" s="47">
        <v>466432899</v>
      </c>
      <c r="Q12" s="47">
        <v>192849610</v>
      </c>
      <c r="R12" s="47">
        <v>12665007</v>
      </c>
      <c r="S12" s="47"/>
      <c r="T12" s="47">
        <v>671947516</v>
      </c>
      <c r="V12" s="47" t="s">
        <v>103</v>
      </c>
      <c r="W12" s="47" t="s">
        <v>103</v>
      </c>
      <c r="X12" s="47" t="s">
        <v>103</v>
      </c>
      <c r="Y12" s="47"/>
      <c r="Z12" s="47" t="s">
        <v>103</v>
      </c>
    </row>
    <row r="13" spans="2:26">
      <c r="B13" s="46">
        <v>2017</v>
      </c>
      <c r="C13" s="13"/>
      <c r="D13" s="45">
        <v>1153643058</v>
      </c>
      <c r="E13" s="67">
        <v>363908324</v>
      </c>
      <c r="F13" s="45">
        <v>44829530</v>
      </c>
      <c r="G13" s="47"/>
      <c r="H13" s="67">
        <v>1562380912</v>
      </c>
      <c r="J13" s="45">
        <v>664893776</v>
      </c>
      <c r="K13" s="45">
        <v>173427938</v>
      </c>
      <c r="L13" s="45">
        <v>29782642</v>
      </c>
      <c r="M13" s="47"/>
      <c r="N13" s="68">
        <v>868104356</v>
      </c>
      <c r="P13" s="47">
        <v>483011334</v>
      </c>
      <c r="Q13" s="69">
        <v>188335611</v>
      </c>
      <c r="R13" s="47">
        <v>14838491</v>
      </c>
      <c r="S13" s="47"/>
      <c r="T13" s="69">
        <v>686185436</v>
      </c>
      <c r="V13" s="69">
        <v>5737948</v>
      </c>
      <c r="W13" s="69">
        <v>2144775</v>
      </c>
      <c r="X13" s="69">
        <v>208397</v>
      </c>
      <c r="Y13" s="69"/>
      <c r="Z13" s="69">
        <v>8091120</v>
      </c>
    </row>
    <row r="14" spans="2:26">
      <c r="B14" s="46">
        <v>2018</v>
      </c>
      <c r="C14" s="13"/>
      <c r="D14" s="45">
        <v>1210464858</v>
      </c>
      <c r="E14" s="45">
        <v>364472275</v>
      </c>
      <c r="F14" s="45">
        <v>56135355</v>
      </c>
      <c r="G14" s="47"/>
      <c r="H14" s="67">
        <v>1631072488</v>
      </c>
      <c r="J14" s="45">
        <v>678846688</v>
      </c>
      <c r="K14" s="45">
        <v>175779515</v>
      </c>
      <c r="L14" s="45">
        <v>36900504</v>
      </c>
      <c r="M14" s="47"/>
      <c r="N14" s="68">
        <v>891526707</v>
      </c>
      <c r="P14" s="47">
        <v>517898622</v>
      </c>
      <c r="Q14" s="69">
        <v>183713585</v>
      </c>
      <c r="R14" s="47">
        <v>18562948</v>
      </c>
      <c r="S14" s="47"/>
      <c r="T14" s="69">
        <v>720175155</v>
      </c>
      <c r="V14" s="69">
        <v>13719548</v>
      </c>
      <c r="W14" s="69">
        <v>4979175</v>
      </c>
      <c r="X14" s="69">
        <v>671903</v>
      </c>
      <c r="Y14" s="69"/>
      <c r="Z14" s="69">
        <v>19370626</v>
      </c>
    </row>
    <row r="15" spans="2:26">
      <c r="B15" s="44">
        <v>2019</v>
      </c>
      <c r="C15" s="13"/>
      <c r="D15" s="71">
        <v>1108609648</v>
      </c>
      <c r="E15" s="71">
        <v>342195068</v>
      </c>
      <c r="F15" s="71">
        <v>64203347</v>
      </c>
      <c r="G15" s="71" t="s">
        <v>103</v>
      </c>
      <c r="H15" s="84">
        <v>1515008063</v>
      </c>
      <c r="J15" s="71">
        <v>590586491</v>
      </c>
      <c r="K15" s="71">
        <v>157626546</v>
      </c>
      <c r="L15" s="71">
        <v>40739117</v>
      </c>
      <c r="M15" s="71" t="s">
        <v>103</v>
      </c>
      <c r="N15" s="84">
        <v>788952154</v>
      </c>
      <c r="P15" s="71">
        <v>502378894</v>
      </c>
      <c r="Q15" s="71">
        <v>178920406</v>
      </c>
      <c r="R15" s="71">
        <v>22403352</v>
      </c>
      <c r="S15" s="71" t="s">
        <v>103</v>
      </c>
      <c r="T15" s="71">
        <v>703702652</v>
      </c>
      <c r="V15" s="71">
        <v>15644263</v>
      </c>
      <c r="W15" s="71">
        <v>5648116</v>
      </c>
      <c r="X15" s="71">
        <v>1060878</v>
      </c>
      <c r="Y15" s="71" t="s">
        <v>103</v>
      </c>
      <c r="Z15" s="71">
        <v>22353257</v>
      </c>
    </row>
    <row r="16" spans="2:26">
      <c r="B16" s="44">
        <v>2020</v>
      </c>
      <c r="C16" s="13"/>
      <c r="D16" s="71">
        <v>436119685</v>
      </c>
      <c r="E16" s="71">
        <v>89295231</v>
      </c>
      <c r="F16" s="71">
        <v>30666140</v>
      </c>
      <c r="G16" s="71">
        <v>14258707</v>
      </c>
      <c r="H16" s="71">
        <v>570339763</v>
      </c>
      <c r="J16" s="67">
        <v>228041724</v>
      </c>
      <c r="K16" s="67">
        <v>46193081</v>
      </c>
      <c r="L16" s="67">
        <v>19024629</v>
      </c>
      <c r="M16" s="67">
        <v>2913627</v>
      </c>
      <c r="N16" s="67">
        <v>296173061</v>
      </c>
      <c r="P16" s="67">
        <v>199917287</v>
      </c>
      <c r="Q16" s="67">
        <v>41124767</v>
      </c>
      <c r="R16" s="67">
        <v>11026529</v>
      </c>
      <c r="S16" s="67">
        <v>11295692</v>
      </c>
      <c r="T16" s="67">
        <v>263364275</v>
      </c>
      <c r="V16" s="67">
        <v>8160674</v>
      </c>
      <c r="W16" s="67">
        <v>1977383</v>
      </c>
      <c r="X16" s="67">
        <v>614982</v>
      </c>
      <c r="Y16" s="67">
        <v>49388</v>
      </c>
      <c r="Z16" s="67">
        <v>10802427</v>
      </c>
    </row>
    <row r="17" spans="2:26">
      <c r="B17" s="44">
        <v>2021</v>
      </c>
      <c r="C17" s="13"/>
      <c r="D17" s="71">
        <v>586101117</v>
      </c>
      <c r="E17" s="71">
        <v>94639208</v>
      </c>
      <c r="F17" s="71">
        <v>28843421</v>
      </c>
      <c r="G17" s="71">
        <v>44037345</v>
      </c>
      <c r="H17" s="71">
        <v>753621091</v>
      </c>
      <c r="J17" s="67">
        <v>294392780</v>
      </c>
      <c r="K17" s="67">
        <v>46819280</v>
      </c>
      <c r="L17" s="67">
        <v>16451451</v>
      </c>
      <c r="M17" s="67">
        <v>23161174</v>
      </c>
      <c r="N17" s="67">
        <v>380824685</v>
      </c>
      <c r="P17" s="67">
        <v>281032559</v>
      </c>
      <c r="Q17" s="67">
        <v>45984136</v>
      </c>
      <c r="R17" s="67">
        <v>11849548</v>
      </c>
      <c r="S17" s="67">
        <v>20501174</v>
      </c>
      <c r="T17" s="67">
        <v>359367417</v>
      </c>
      <c r="V17" s="67">
        <v>10675778</v>
      </c>
      <c r="W17" s="67">
        <v>1835792</v>
      </c>
      <c r="X17" s="67">
        <v>542422</v>
      </c>
      <c r="Y17" s="67">
        <v>374997</v>
      </c>
      <c r="Z17" s="67">
        <v>13428989</v>
      </c>
    </row>
    <row r="18" spans="2:26">
      <c r="B18" s="91">
        <v>2022</v>
      </c>
      <c r="C18" s="92"/>
      <c r="D18" s="67">
        <v>690354495</v>
      </c>
      <c r="E18" s="67">
        <v>198127757</v>
      </c>
      <c r="F18" s="67">
        <v>48167197</v>
      </c>
      <c r="G18" s="67">
        <v>77775678</v>
      </c>
      <c r="H18" s="67">
        <v>1014425127</v>
      </c>
      <c r="I18" s="53"/>
      <c r="J18" s="67">
        <v>322357203</v>
      </c>
      <c r="K18" s="67">
        <v>87370018</v>
      </c>
      <c r="L18" s="67">
        <v>25718079</v>
      </c>
      <c r="M18" s="67">
        <v>41229274</v>
      </c>
      <c r="N18" s="67">
        <v>476674574</v>
      </c>
      <c r="O18" s="53"/>
      <c r="P18" s="67">
        <v>354929315</v>
      </c>
      <c r="Q18" s="67">
        <v>106531711</v>
      </c>
      <c r="R18" s="67">
        <v>21471504</v>
      </c>
      <c r="S18" s="67">
        <v>35708527</v>
      </c>
      <c r="T18" s="67">
        <v>518641057</v>
      </c>
      <c r="U18" s="53"/>
      <c r="V18" s="67">
        <v>13067977</v>
      </c>
      <c r="W18" s="67">
        <v>4226028</v>
      </c>
      <c r="X18" s="67">
        <v>977614</v>
      </c>
      <c r="Y18" s="67">
        <v>837877</v>
      </c>
      <c r="Z18" s="67">
        <v>19109496</v>
      </c>
    </row>
    <row r="19" spans="2:26">
      <c r="B19" s="91">
        <v>2023</v>
      </c>
      <c r="C19" s="92"/>
      <c r="D19" s="67">
        <v>805249248</v>
      </c>
      <c r="E19" s="67">
        <v>230901723</v>
      </c>
      <c r="F19" s="67">
        <v>61613271</v>
      </c>
      <c r="G19" s="67">
        <v>112707711</v>
      </c>
      <c r="H19" s="67">
        <v>1210471953</v>
      </c>
      <c r="I19" s="53"/>
      <c r="J19" s="67">
        <v>386710160</v>
      </c>
      <c r="K19" s="67">
        <v>105241227</v>
      </c>
      <c r="L19" s="67">
        <v>33593709</v>
      </c>
      <c r="M19" s="67">
        <v>63013917</v>
      </c>
      <c r="N19" s="67">
        <v>588559013</v>
      </c>
      <c r="O19" s="53"/>
      <c r="P19" s="67">
        <v>403632229</v>
      </c>
      <c r="Q19" s="67">
        <v>120497588</v>
      </c>
      <c r="R19" s="67">
        <v>26654190</v>
      </c>
      <c r="S19" s="67">
        <v>48306384</v>
      </c>
      <c r="T19" s="67">
        <v>599090391</v>
      </c>
      <c r="U19" s="53"/>
      <c r="V19" s="67">
        <v>14906859</v>
      </c>
      <c r="W19" s="67">
        <v>5162908</v>
      </c>
      <c r="X19" s="67">
        <v>1365372</v>
      </c>
      <c r="Y19" s="67">
        <v>1387410</v>
      </c>
      <c r="Z19" s="67">
        <v>22822549</v>
      </c>
    </row>
    <row r="20" spans="2:26">
      <c r="B20" s="91">
        <v>2024</v>
      </c>
      <c r="C20" s="92"/>
      <c r="D20" s="67">
        <v>858149912</v>
      </c>
      <c r="E20" s="67">
        <v>253335113</v>
      </c>
      <c r="F20" s="67">
        <v>73550774</v>
      </c>
      <c r="G20" s="67">
        <v>139193306</v>
      </c>
      <c r="H20" s="67">
        <v>1324229105</v>
      </c>
      <c r="I20" s="53"/>
      <c r="J20" s="67">
        <v>422003553</v>
      </c>
      <c r="K20" s="67">
        <v>120193913</v>
      </c>
      <c r="L20" s="67">
        <v>41338074</v>
      </c>
      <c r="M20" s="67">
        <v>79553932</v>
      </c>
      <c r="N20" s="67">
        <v>663089472</v>
      </c>
      <c r="O20" s="53"/>
      <c r="P20" s="67">
        <v>422692176</v>
      </c>
      <c r="Q20" s="67">
        <v>128454831</v>
      </c>
      <c r="R20" s="67">
        <v>30892084</v>
      </c>
      <c r="S20" s="67">
        <v>58019754</v>
      </c>
      <c r="T20" s="67">
        <v>640058845</v>
      </c>
      <c r="U20" s="53"/>
      <c r="V20" s="67">
        <v>13454183</v>
      </c>
      <c r="W20" s="67">
        <v>4686369</v>
      </c>
      <c r="X20" s="67">
        <v>1320616</v>
      </c>
      <c r="Y20" s="67">
        <v>1619620</v>
      </c>
      <c r="Z20" s="67">
        <v>21080788</v>
      </c>
    </row>
    <row r="21" spans="2:26">
      <c r="B21" s="91">
        <v>2025</v>
      </c>
      <c r="C21" s="120"/>
      <c r="D21" s="70">
        <f>SUM(D22:D33)</f>
        <v>866702939</v>
      </c>
      <c r="E21" s="70">
        <f>SUM(E22:E33)</f>
        <v>267408873</v>
      </c>
      <c r="F21" s="70">
        <f>SUM(F22:F33)</f>
        <v>76235555</v>
      </c>
      <c r="G21" s="70">
        <f>SUM(G22:G33)</f>
        <v>157773301</v>
      </c>
      <c r="H21" s="70">
        <f>SUM(H22:H33)</f>
        <v>1368120668</v>
      </c>
      <c r="I21" s="120"/>
      <c r="J21" s="70">
        <f>SUM(J22:J33)</f>
        <v>424721496</v>
      </c>
      <c r="K21" s="70">
        <f>SUM(K22:K33)</f>
        <v>127823151</v>
      </c>
      <c r="L21" s="70">
        <f>SUM(L22:L33)</f>
        <v>42648655</v>
      </c>
      <c r="M21" s="70">
        <f>SUM(M22:M33)</f>
        <v>89860866</v>
      </c>
      <c r="N21" s="70">
        <f>SUM(N22:N33)</f>
        <v>685054168</v>
      </c>
      <c r="O21" s="120"/>
      <c r="P21" s="70">
        <f>SUM(P22:P33)</f>
        <v>428204174</v>
      </c>
      <c r="Q21" s="70">
        <f>SUM(Q22:Q33)</f>
        <v>134617525</v>
      </c>
      <c r="R21" s="70">
        <f>SUM(R22:R33)</f>
        <v>32212897</v>
      </c>
      <c r="S21" s="70">
        <f>SUM(S22:S33)</f>
        <v>65952087</v>
      </c>
      <c r="T21" s="70">
        <f>SUM(T22:T33)</f>
        <v>660986683</v>
      </c>
      <c r="U21" s="120"/>
      <c r="V21" s="70">
        <f>SUM(V22:V33)</f>
        <v>13777269</v>
      </c>
      <c r="W21" s="70">
        <f>SUM(W22:W33)</f>
        <v>4968197</v>
      </c>
      <c r="X21" s="70">
        <f>SUM(X22:X33)</f>
        <v>1374003</v>
      </c>
      <c r="Y21" s="70">
        <f>SUM(Y22:Y33)</f>
        <v>1960348</v>
      </c>
      <c r="Z21" s="70">
        <f>SUM(Z22:Z33)</f>
        <v>22079817</v>
      </c>
    </row>
    <row r="22" spans="2:26">
      <c r="B22" s="93">
        <v>45658</v>
      </c>
      <c r="C22" s="53"/>
      <c r="D22" s="71">
        <v>67645370</v>
      </c>
      <c r="E22" s="71">
        <v>16265647</v>
      </c>
      <c r="F22" s="71">
        <v>5858630</v>
      </c>
      <c r="G22" s="71">
        <v>12030028</v>
      </c>
      <c r="H22" s="71">
        <f>SUM(D22:G22)</f>
        <v>101799675</v>
      </c>
      <c r="I22" s="53"/>
      <c r="J22" s="167">
        <v>33690347</v>
      </c>
      <c r="K22" s="167">
        <v>8296658</v>
      </c>
      <c r="L22" s="167">
        <v>3319266</v>
      </c>
      <c r="M22" s="193">
        <v>6936450</v>
      </c>
      <c r="N22" s="192">
        <v>52242721</v>
      </c>
      <c r="O22" s="53"/>
      <c r="P22" s="167">
        <v>32906233</v>
      </c>
      <c r="Q22" s="167">
        <v>7675912</v>
      </c>
      <c r="R22" s="167">
        <v>2432544</v>
      </c>
      <c r="S22" s="167">
        <v>4950187</v>
      </c>
      <c r="T22" s="167">
        <f>SUM(P22:S22)</f>
        <v>47964876</v>
      </c>
      <c r="U22" s="53"/>
      <c r="V22" s="167">
        <v>1048790</v>
      </c>
      <c r="W22" s="167">
        <v>293077</v>
      </c>
      <c r="X22" s="167">
        <v>106820</v>
      </c>
      <c r="Y22" s="167">
        <v>143391</v>
      </c>
      <c r="Z22" s="167">
        <f>SUM(V22:Y22)</f>
        <v>1592078</v>
      </c>
    </row>
    <row r="23" spans="2:26">
      <c r="B23" s="93">
        <v>45689</v>
      </c>
      <c r="C23" s="53"/>
      <c r="D23" s="71">
        <v>56209962</v>
      </c>
      <c r="E23" s="71">
        <v>12722846</v>
      </c>
      <c r="F23" s="71">
        <v>4866426</v>
      </c>
      <c r="G23" s="71">
        <v>9897260</v>
      </c>
      <c r="H23" s="71">
        <f t="shared" ref="H23:H33" si="0">SUM(D23:G23)</f>
        <v>83696494</v>
      </c>
      <c r="I23" s="53"/>
      <c r="J23" s="167">
        <v>28002591</v>
      </c>
      <c r="K23" s="167">
        <v>6552276</v>
      </c>
      <c r="L23" s="167">
        <v>2760512</v>
      </c>
      <c r="M23" s="167">
        <v>5757469</v>
      </c>
      <c r="N23" s="168">
        <v>43072848</v>
      </c>
      <c r="O23" s="53"/>
      <c r="P23" s="167">
        <v>27303099</v>
      </c>
      <c r="Q23" s="167">
        <v>5939642</v>
      </c>
      <c r="R23" s="167">
        <v>2016005</v>
      </c>
      <c r="S23" s="167">
        <v>4020798</v>
      </c>
      <c r="T23" s="167">
        <f t="shared" ref="T23:T33" si="1">SUM(P23:S23)</f>
        <v>39279544</v>
      </c>
      <c r="U23" s="53"/>
      <c r="V23" s="167">
        <v>904272</v>
      </c>
      <c r="W23" s="167">
        <v>230928</v>
      </c>
      <c r="X23" s="167">
        <v>89909</v>
      </c>
      <c r="Y23" s="167">
        <v>118993</v>
      </c>
      <c r="Z23" s="167">
        <f t="shared" ref="Z23:Z33" si="2">SUM(V23:Y23)</f>
        <v>1344102</v>
      </c>
    </row>
    <row r="24" spans="2:26">
      <c r="B24" s="93">
        <v>45717</v>
      </c>
      <c r="C24" s="53"/>
      <c r="D24" s="71">
        <v>75785063</v>
      </c>
      <c r="E24" s="71">
        <v>24654443</v>
      </c>
      <c r="F24" s="71">
        <v>7008201</v>
      </c>
      <c r="G24" s="71">
        <v>13225274</v>
      </c>
      <c r="H24" s="71">
        <f t="shared" si="0"/>
        <v>120672981</v>
      </c>
      <c r="I24" s="53"/>
      <c r="J24" s="167">
        <v>37542142</v>
      </c>
      <c r="K24" s="167">
        <v>11772855</v>
      </c>
      <c r="L24" s="167">
        <v>3981422</v>
      </c>
      <c r="M24" s="167">
        <v>7595741</v>
      </c>
      <c r="N24" s="168">
        <v>60892160</v>
      </c>
      <c r="O24" s="53"/>
      <c r="P24" s="167">
        <v>37071734</v>
      </c>
      <c r="Q24" s="167">
        <v>12433472</v>
      </c>
      <c r="R24" s="167">
        <v>2903532</v>
      </c>
      <c r="S24" s="167">
        <v>5469920</v>
      </c>
      <c r="T24" s="167">
        <f t="shared" si="1"/>
        <v>57878658</v>
      </c>
      <c r="U24" s="53"/>
      <c r="V24" s="167">
        <v>1171187</v>
      </c>
      <c r="W24" s="167">
        <v>448116</v>
      </c>
      <c r="X24" s="167">
        <v>123247</v>
      </c>
      <c r="Y24" s="167">
        <v>159613</v>
      </c>
      <c r="Z24" s="167">
        <f t="shared" si="2"/>
        <v>1902163</v>
      </c>
    </row>
    <row r="25" spans="2:26">
      <c r="B25" s="93">
        <v>45748</v>
      </c>
      <c r="C25" s="53"/>
      <c r="D25" s="71">
        <v>74650921</v>
      </c>
      <c r="E25" s="71">
        <v>26065088</v>
      </c>
      <c r="F25" s="71">
        <v>6933380</v>
      </c>
      <c r="G25" s="71">
        <v>13268337</v>
      </c>
      <c r="H25" s="71">
        <f t="shared" si="0"/>
        <v>120917726</v>
      </c>
      <c r="I25" s="53"/>
      <c r="J25" s="167">
        <v>36810317</v>
      </c>
      <c r="K25" s="167">
        <v>12204310</v>
      </c>
      <c r="L25" s="167">
        <v>3877056</v>
      </c>
      <c r="M25" s="167">
        <v>7577550</v>
      </c>
      <c r="N25" s="168">
        <v>60469233</v>
      </c>
      <c r="O25" s="53"/>
      <c r="P25" s="167">
        <v>36674500</v>
      </c>
      <c r="Q25" s="167">
        <v>13370516</v>
      </c>
      <c r="R25" s="167">
        <v>2932385</v>
      </c>
      <c r="S25" s="167">
        <v>5528360</v>
      </c>
      <c r="T25" s="167">
        <f t="shared" si="1"/>
        <v>58505761</v>
      </c>
      <c r="U25" s="53"/>
      <c r="V25" s="167">
        <v>1166104</v>
      </c>
      <c r="W25" s="167">
        <v>490262</v>
      </c>
      <c r="X25" s="167">
        <v>123939</v>
      </c>
      <c r="Y25" s="167">
        <v>162427</v>
      </c>
      <c r="Z25" s="167">
        <f t="shared" si="2"/>
        <v>1942732</v>
      </c>
    </row>
    <row r="26" spans="2:26">
      <c r="B26" s="93">
        <v>45778</v>
      </c>
      <c r="C26" s="53"/>
      <c r="D26" s="71">
        <v>72310427</v>
      </c>
      <c r="E26" s="71">
        <v>25999070</v>
      </c>
      <c r="F26" s="71">
        <v>6693567</v>
      </c>
      <c r="G26" s="71">
        <v>13003134</v>
      </c>
      <c r="H26" s="71">
        <f t="shared" si="0"/>
        <v>118006198</v>
      </c>
      <c r="I26" s="53"/>
      <c r="J26" s="167">
        <v>35261112</v>
      </c>
      <c r="K26" s="167">
        <v>12018251</v>
      </c>
      <c r="L26" s="167">
        <v>3696221</v>
      </c>
      <c r="M26" s="167">
        <v>7369136</v>
      </c>
      <c r="N26" s="168">
        <v>58344720</v>
      </c>
      <c r="O26" s="53"/>
      <c r="P26" s="167">
        <v>35914175</v>
      </c>
      <c r="Q26" s="167">
        <v>13495419</v>
      </c>
      <c r="R26" s="167">
        <v>2877323</v>
      </c>
      <c r="S26" s="167">
        <v>5473702</v>
      </c>
      <c r="T26" s="167">
        <f t="shared" si="1"/>
        <v>57760619</v>
      </c>
      <c r="U26" s="53"/>
      <c r="V26" s="167">
        <v>1135140</v>
      </c>
      <c r="W26" s="167">
        <v>485400</v>
      </c>
      <c r="X26" s="167">
        <v>120023</v>
      </c>
      <c r="Y26" s="167">
        <v>160296</v>
      </c>
      <c r="Z26" s="167">
        <f t="shared" si="2"/>
        <v>1900859</v>
      </c>
    </row>
    <row r="27" spans="2:26">
      <c r="B27" s="93">
        <v>45809</v>
      </c>
      <c r="C27" s="53"/>
      <c r="D27" s="71">
        <v>73442348</v>
      </c>
      <c r="E27" s="71">
        <v>20969720</v>
      </c>
      <c r="F27" s="71">
        <v>4578614</v>
      </c>
      <c r="G27" s="71">
        <v>12652589</v>
      </c>
      <c r="H27" s="71">
        <f t="shared" si="0"/>
        <v>111643271</v>
      </c>
      <c r="I27" s="53"/>
      <c r="J27" s="167">
        <v>35589407</v>
      </c>
      <c r="K27" s="167">
        <v>9601587</v>
      </c>
      <c r="L27" s="167">
        <v>2463218</v>
      </c>
      <c r="M27" s="167">
        <v>7134145</v>
      </c>
      <c r="N27" s="168">
        <v>54788357</v>
      </c>
      <c r="O27" s="53"/>
      <c r="P27" s="167">
        <v>36670342</v>
      </c>
      <c r="Q27" s="167">
        <v>10968162</v>
      </c>
      <c r="R27" s="167">
        <v>2031851</v>
      </c>
      <c r="S27" s="167">
        <v>5358133</v>
      </c>
      <c r="T27" s="167">
        <f t="shared" si="1"/>
        <v>55028488</v>
      </c>
      <c r="U27" s="53"/>
      <c r="V27" s="167">
        <v>1182599</v>
      </c>
      <c r="W27" s="167">
        <v>399971</v>
      </c>
      <c r="X27" s="167">
        <v>83545</v>
      </c>
      <c r="Y27" s="167">
        <v>160311</v>
      </c>
      <c r="Z27" s="167">
        <f t="shared" si="2"/>
        <v>1826426</v>
      </c>
    </row>
    <row r="28" spans="2:26">
      <c r="B28" s="93">
        <v>45839</v>
      </c>
      <c r="C28" s="53"/>
      <c r="D28" s="71">
        <v>77031121</v>
      </c>
      <c r="E28" s="71">
        <v>19858327</v>
      </c>
      <c r="F28" s="71">
        <v>6134070</v>
      </c>
      <c r="G28" s="71">
        <v>13978108</v>
      </c>
      <c r="H28" s="71">
        <f t="shared" si="0"/>
        <v>117001626</v>
      </c>
      <c r="I28" s="53"/>
      <c r="J28" s="167">
        <v>37646409</v>
      </c>
      <c r="K28" s="167">
        <v>9721249</v>
      </c>
      <c r="L28" s="167">
        <v>3456942</v>
      </c>
      <c r="M28" s="167">
        <v>7924901</v>
      </c>
      <c r="N28" s="168">
        <v>58749501</v>
      </c>
      <c r="O28" s="53"/>
      <c r="P28" s="167">
        <v>38188721</v>
      </c>
      <c r="Q28" s="167">
        <v>9777864</v>
      </c>
      <c r="R28" s="167">
        <v>2572143</v>
      </c>
      <c r="S28" s="167">
        <v>5880764</v>
      </c>
      <c r="T28" s="167">
        <f t="shared" si="1"/>
        <v>56419492</v>
      </c>
      <c r="U28" s="53"/>
      <c r="V28" s="167">
        <v>1195991</v>
      </c>
      <c r="W28" s="167">
        <v>359214</v>
      </c>
      <c r="X28" s="167">
        <v>104985</v>
      </c>
      <c r="Y28" s="167">
        <v>172443</v>
      </c>
      <c r="Z28" s="167">
        <f t="shared" si="2"/>
        <v>1832633</v>
      </c>
    </row>
    <row r="29" spans="2:26">
      <c r="B29" s="93">
        <v>45870</v>
      </c>
      <c r="C29" s="53"/>
      <c r="D29" s="71">
        <v>73938065</v>
      </c>
      <c r="E29" s="71">
        <v>24552909</v>
      </c>
      <c r="F29" s="71">
        <v>6640771</v>
      </c>
      <c r="G29" s="71">
        <v>13378060</v>
      </c>
      <c r="H29" s="71">
        <f t="shared" si="0"/>
        <v>118509805</v>
      </c>
      <c r="I29" s="53"/>
      <c r="J29" s="167">
        <v>35864630</v>
      </c>
      <c r="K29" s="167">
        <v>11514087</v>
      </c>
      <c r="L29" s="167">
        <v>3690363</v>
      </c>
      <c r="M29" s="167">
        <v>7557034</v>
      </c>
      <c r="N29" s="168">
        <v>58626114</v>
      </c>
      <c r="O29" s="53"/>
      <c r="P29" s="167">
        <v>36925006</v>
      </c>
      <c r="Q29" s="167">
        <v>12588055</v>
      </c>
      <c r="R29" s="167">
        <v>2832516</v>
      </c>
      <c r="S29" s="167">
        <v>5656085</v>
      </c>
      <c r="T29" s="167">
        <f t="shared" si="1"/>
        <v>58001662</v>
      </c>
      <c r="U29" s="53"/>
      <c r="V29" s="167">
        <v>1148429</v>
      </c>
      <c r="W29" s="167">
        <v>450767</v>
      </c>
      <c r="X29" s="167">
        <v>117892</v>
      </c>
      <c r="Y29" s="167">
        <v>164941</v>
      </c>
      <c r="Z29" s="167">
        <f t="shared" si="2"/>
        <v>1882029</v>
      </c>
    </row>
    <row r="30" spans="2:26">
      <c r="B30" s="93">
        <v>45901</v>
      </c>
      <c r="C30" s="53"/>
      <c r="D30" s="71">
        <v>70218007</v>
      </c>
      <c r="E30" s="71">
        <v>23912686</v>
      </c>
      <c r="F30" s="71">
        <v>6385327</v>
      </c>
      <c r="G30" s="71">
        <v>13078646</v>
      </c>
      <c r="H30" s="71">
        <f t="shared" si="0"/>
        <v>113594666</v>
      </c>
      <c r="I30" s="53"/>
      <c r="J30" s="167">
        <v>34358242</v>
      </c>
      <c r="K30" s="167">
        <v>11308899</v>
      </c>
      <c r="L30" s="167">
        <v>3557528</v>
      </c>
      <c r="M30" s="167">
        <v>7440677</v>
      </c>
      <c r="N30" s="168">
        <v>56665346</v>
      </c>
      <c r="O30" s="53"/>
      <c r="P30" s="167">
        <v>34737855</v>
      </c>
      <c r="Q30" s="167">
        <v>12148317</v>
      </c>
      <c r="R30" s="167">
        <v>2710211</v>
      </c>
      <c r="S30" s="167">
        <v>5474474</v>
      </c>
      <c r="T30" s="167">
        <f t="shared" si="1"/>
        <v>55070857</v>
      </c>
      <c r="U30" s="53"/>
      <c r="V30" s="167">
        <v>1121910</v>
      </c>
      <c r="W30" s="167">
        <v>455470</v>
      </c>
      <c r="X30" s="167">
        <v>117588</v>
      </c>
      <c r="Y30" s="167">
        <v>163495</v>
      </c>
      <c r="Z30" s="167">
        <f t="shared" si="2"/>
        <v>1858463</v>
      </c>
    </row>
    <row r="31" spans="2:26">
      <c r="B31" s="93">
        <v>45931</v>
      </c>
      <c r="C31" s="53"/>
      <c r="D31" s="71">
        <v>78653931</v>
      </c>
      <c r="E31" s="71">
        <v>27493549</v>
      </c>
      <c r="F31" s="71">
        <v>7400515</v>
      </c>
      <c r="G31" s="71">
        <v>14825140</v>
      </c>
      <c r="H31" s="71">
        <f t="shared" si="0"/>
        <v>128373135</v>
      </c>
      <c r="I31" s="53"/>
      <c r="J31" s="167">
        <v>38494690</v>
      </c>
      <c r="K31" s="167">
        <v>13035754</v>
      </c>
      <c r="L31" s="167">
        <v>4144211</v>
      </c>
      <c r="M31" s="167">
        <v>8426993</v>
      </c>
      <c r="N31" s="168">
        <v>64101648</v>
      </c>
      <c r="O31" s="53"/>
      <c r="P31" s="167">
        <v>38920698</v>
      </c>
      <c r="Q31" s="167">
        <v>13960754</v>
      </c>
      <c r="R31" s="167">
        <v>3123759</v>
      </c>
      <c r="S31" s="167">
        <v>6213188</v>
      </c>
      <c r="T31" s="167">
        <f t="shared" si="1"/>
        <v>62218399</v>
      </c>
      <c r="U31" s="53"/>
      <c r="V31" s="167">
        <v>1238543</v>
      </c>
      <c r="W31" s="167">
        <v>497041</v>
      </c>
      <c r="X31" s="167">
        <v>132545</v>
      </c>
      <c r="Y31" s="167">
        <v>184959</v>
      </c>
      <c r="Z31" s="167">
        <f t="shared" si="2"/>
        <v>2053088</v>
      </c>
    </row>
    <row r="32" spans="2:26">
      <c r="B32" s="93">
        <v>45962</v>
      </c>
      <c r="C32" s="53"/>
      <c r="D32" s="71">
        <v>73128622</v>
      </c>
      <c r="E32" s="71">
        <v>24875983</v>
      </c>
      <c r="F32" s="71">
        <v>6977303</v>
      </c>
      <c r="G32" s="71">
        <v>13997577</v>
      </c>
      <c r="H32" s="71">
        <f t="shared" si="0"/>
        <v>118979485</v>
      </c>
      <c r="I32" s="53"/>
      <c r="J32" s="167">
        <v>35609480</v>
      </c>
      <c r="K32" s="167">
        <v>11893431</v>
      </c>
      <c r="L32" s="167">
        <v>3918412</v>
      </c>
      <c r="M32" s="167">
        <v>7949611</v>
      </c>
      <c r="N32" s="168">
        <v>59370934</v>
      </c>
      <c r="O32" s="53"/>
      <c r="P32" s="167">
        <v>36339096</v>
      </c>
      <c r="Q32" s="167">
        <v>12519210</v>
      </c>
      <c r="R32" s="167">
        <v>2934517</v>
      </c>
      <c r="S32" s="167">
        <v>5870148</v>
      </c>
      <c r="T32" s="167">
        <f t="shared" si="1"/>
        <v>57662971</v>
      </c>
      <c r="U32" s="53"/>
      <c r="V32" s="167">
        <v>1180046</v>
      </c>
      <c r="W32" s="167">
        <v>463342</v>
      </c>
      <c r="X32" s="167">
        <v>124374</v>
      </c>
      <c r="Y32" s="167">
        <v>177818</v>
      </c>
      <c r="Z32" s="167">
        <f t="shared" si="2"/>
        <v>1945580</v>
      </c>
    </row>
    <row r="33" spans="2:26">
      <c r="B33" s="93">
        <v>45992</v>
      </c>
      <c r="C33" s="53"/>
      <c r="D33" s="71">
        <v>73689102</v>
      </c>
      <c r="E33" s="71">
        <v>20038605</v>
      </c>
      <c r="F33" s="71">
        <v>6758751</v>
      </c>
      <c r="G33" s="71">
        <v>14439148</v>
      </c>
      <c r="H33" s="71">
        <f t="shared" si="0"/>
        <v>114925606</v>
      </c>
      <c r="I33" s="53"/>
      <c r="J33" s="167">
        <v>35852129</v>
      </c>
      <c r="K33" s="167">
        <v>9903794</v>
      </c>
      <c r="L33" s="167">
        <v>3783504</v>
      </c>
      <c r="M33" s="167">
        <v>8191159</v>
      </c>
      <c r="N33" s="168">
        <v>57730586</v>
      </c>
      <c r="O33" s="53"/>
      <c r="P33" s="167">
        <v>36552715</v>
      </c>
      <c r="Q33" s="167">
        <v>9740202</v>
      </c>
      <c r="R33" s="167">
        <v>2846111</v>
      </c>
      <c r="S33" s="167">
        <v>6056328</v>
      </c>
      <c r="T33" s="167">
        <f t="shared" si="1"/>
        <v>55195356</v>
      </c>
      <c r="U33" s="53"/>
      <c r="V33" s="167">
        <v>1284258</v>
      </c>
      <c r="W33" s="167">
        <v>394609</v>
      </c>
      <c r="X33" s="167">
        <v>129136</v>
      </c>
      <c r="Y33" s="167">
        <v>191661</v>
      </c>
      <c r="Z33" s="167">
        <f t="shared" si="2"/>
        <v>1999664</v>
      </c>
    </row>
    <row r="34" spans="2:26">
      <c r="H34" s="15"/>
    </row>
    <row r="35" spans="2:26">
      <c r="B35" s="315" t="s">
        <v>308</v>
      </c>
      <c r="C35" s="315"/>
      <c r="D35" s="315"/>
      <c r="E35" s="315"/>
      <c r="F35" s="315"/>
      <c r="G35" s="315"/>
      <c r="H35" s="315"/>
      <c r="I35" s="315"/>
      <c r="J35" s="315"/>
      <c r="K35" s="315"/>
      <c r="L35" s="315"/>
      <c r="M35" s="315"/>
      <c r="N35" s="315"/>
      <c r="O35" s="315"/>
      <c r="P35" s="315"/>
      <c r="Q35" s="315"/>
      <c r="R35" s="315"/>
      <c r="S35" s="315"/>
      <c r="T35" s="315"/>
      <c r="U35" s="315"/>
      <c r="V35" s="315"/>
      <c r="W35" s="315"/>
      <c r="X35" s="315"/>
      <c r="Y35" s="315"/>
      <c r="Z35" s="315"/>
    </row>
    <row r="36" spans="2:26">
      <c r="B36" s="315"/>
      <c r="C36" s="315"/>
      <c r="D36" s="315"/>
      <c r="E36" s="315"/>
      <c r="F36" s="315"/>
      <c r="G36" s="315"/>
      <c r="H36" s="315"/>
      <c r="I36" s="315"/>
      <c r="J36" s="315"/>
      <c r="K36" s="315"/>
      <c r="L36" s="315"/>
      <c r="M36" s="315"/>
      <c r="N36" s="315"/>
      <c r="O36" s="315"/>
      <c r="P36" s="315"/>
      <c r="Q36" s="315"/>
      <c r="R36" s="315"/>
      <c r="S36" s="315"/>
      <c r="T36" s="315"/>
      <c r="U36" s="315"/>
      <c r="V36" s="315"/>
      <c r="W36" s="315"/>
      <c r="X36" s="315"/>
      <c r="Y36" s="315"/>
      <c r="Z36" s="315"/>
    </row>
    <row r="37" spans="2:26" ht="4.5" customHeight="1"/>
  </sheetData>
  <mergeCells count="5">
    <mergeCell ref="B35:Z36"/>
    <mergeCell ref="D4:H4"/>
    <mergeCell ref="J4:N4"/>
    <mergeCell ref="P4:T4"/>
    <mergeCell ref="V4:Z4"/>
  </mergeCells>
  <pageMargins left="0.7" right="0.7" top="0.75" bottom="0.75" header="0.3" footer="0.3"/>
  <pageSetup paperSize="9" orientation="portrait" horizontalDpi="200" verticalDpi="2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AD22CF-4352-4414-922E-18B0A3306944}">
  <sheetPr>
    <tabColor rgb="FFDE1731"/>
  </sheetPr>
  <dimension ref="B2:V18"/>
  <sheetViews>
    <sheetView showGridLines="0" zoomScale="70" zoomScaleNormal="70" workbookViewId="0">
      <selection activeCell="B2" sqref="B2"/>
    </sheetView>
  </sheetViews>
  <sheetFormatPr defaultColWidth="11.42578125" defaultRowHeight="15"/>
  <cols>
    <col min="1" max="1" width="7.5703125" customWidth="1"/>
    <col min="2" max="2" width="16.85546875" customWidth="1"/>
    <col min="3" max="15" width="15.7109375" customWidth="1"/>
    <col min="16" max="18" width="18.42578125" customWidth="1"/>
    <col min="19" max="22" width="15.7109375" customWidth="1"/>
  </cols>
  <sheetData>
    <row r="2" spans="2:22">
      <c r="B2" s="94" t="s">
        <v>309</v>
      </c>
    </row>
    <row r="3" spans="2:22">
      <c r="L3" s="15"/>
      <c r="M3" s="78"/>
      <c r="N3" s="78"/>
      <c r="O3" s="78"/>
      <c r="P3" s="78"/>
      <c r="Q3" s="78"/>
      <c r="R3" s="78"/>
      <c r="S3" s="78"/>
    </row>
    <row r="4" spans="2:22">
      <c r="B4" s="211">
        <v>2025</v>
      </c>
      <c r="C4" s="211" t="s">
        <v>310</v>
      </c>
      <c r="D4" s="211" t="s">
        <v>311</v>
      </c>
      <c r="E4" s="211" t="s">
        <v>312</v>
      </c>
      <c r="F4" s="211" t="s">
        <v>313</v>
      </c>
      <c r="G4" s="211" t="s">
        <v>314</v>
      </c>
      <c r="H4" s="211" t="s">
        <v>315</v>
      </c>
      <c r="I4" s="211" t="s">
        <v>316</v>
      </c>
      <c r="J4" s="211" t="s">
        <v>317</v>
      </c>
      <c r="K4" s="211" t="s">
        <v>318</v>
      </c>
      <c r="L4" s="211" t="s">
        <v>319</v>
      </c>
      <c r="M4" s="211" t="s">
        <v>320</v>
      </c>
      <c r="N4" s="211" t="s">
        <v>321</v>
      </c>
      <c r="O4" s="211" t="s">
        <v>322</v>
      </c>
      <c r="P4" s="211" t="s">
        <v>323</v>
      </c>
      <c r="Q4" s="211" t="s">
        <v>324</v>
      </c>
      <c r="R4" s="211" t="s">
        <v>325</v>
      </c>
      <c r="S4" s="211" t="s">
        <v>326</v>
      </c>
      <c r="T4" s="211" t="s">
        <v>327</v>
      </c>
      <c r="U4" s="211" t="s">
        <v>328</v>
      </c>
      <c r="V4" s="211" t="s">
        <v>329</v>
      </c>
    </row>
    <row r="5" spans="2:22">
      <c r="B5" s="79" t="s">
        <v>3</v>
      </c>
      <c r="C5" s="14">
        <v>6229244</v>
      </c>
      <c r="D5" s="14">
        <v>9426349</v>
      </c>
      <c r="E5" s="14">
        <v>2308758</v>
      </c>
      <c r="F5" s="14">
        <v>12777457</v>
      </c>
      <c r="G5" s="14">
        <v>2782226</v>
      </c>
      <c r="H5" s="14">
        <v>2266795</v>
      </c>
      <c r="I5" s="14">
        <v>2301727</v>
      </c>
      <c r="J5" s="14">
        <v>2858411</v>
      </c>
      <c r="K5" s="14">
        <v>3283055</v>
      </c>
      <c r="L5" s="14">
        <v>4202115</v>
      </c>
      <c r="M5" s="160">
        <v>3806584</v>
      </c>
      <c r="N5" s="219"/>
      <c r="O5" s="219"/>
      <c r="P5" s="219"/>
      <c r="Q5" s="219"/>
      <c r="R5" s="219"/>
      <c r="S5" s="161">
        <f>SUM(C5:R5)</f>
        <v>52242721</v>
      </c>
      <c r="T5" s="14">
        <v>47964876</v>
      </c>
      <c r="U5" s="160">
        <v>1592078</v>
      </c>
      <c r="V5" s="161">
        <f>SUM(S5:U5)</f>
        <v>101799675</v>
      </c>
    </row>
    <row r="6" spans="2:22">
      <c r="B6" s="79" t="s">
        <v>4</v>
      </c>
      <c r="C6" s="14">
        <v>5249213</v>
      </c>
      <c r="D6" s="14">
        <v>7773072</v>
      </c>
      <c r="E6" s="14">
        <v>1958784</v>
      </c>
      <c r="F6" s="14">
        <v>10633607</v>
      </c>
      <c r="G6" s="14">
        <v>2253746</v>
      </c>
      <c r="H6" s="14">
        <v>1927273</v>
      </c>
      <c r="I6" s="14">
        <v>1951914</v>
      </c>
      <c r="J6" s="14">
        <v>2257012</v>
      </c>
      <c r="K6" s="14">
        <v>2680665</v>
      </c>
      <c r="L6" s="14">
        <v>3290592</v>
      </c>
      <c r="M6" s="160">
        <v>3096970</v>
      </c>
      <c r="N6" s="219"/>
      <c r="O6" s="219"/>
      <c r="P6" s="219"/>
      <c r="Q6" s="219"/>
      <c r="R6" s="219"/>
      <c r="S6" s="161">
        <f t="shared" ref="S6:S15" si="0">SUM(C6:R6)</f>
        <v>43072848</v>
      </c>
      <c r="T6" s="14">
        <v>39279544</v>
      </c>
      <c r="U6" s="160">
        <v>1344102</v>
      </c>
      <c r="V6" s="161">
        <f t="shared" ref="V6:V11" si="1">SUM(S6:U6)</f>
        <v>83696494</v>
      </c>
    </row>
    <row r="7" spans="2:22">
      <c r="B7" s="79" t="s">
        <v>5</v>
      </c>
      <c r="C7" s="14">
        <v>7160917</v>
      </c>
      <c r="D7" s="14">
        <v>11139748</v>
      </c>
      <c r="E7" s="14">
        <v>2683731</v>
      </c>
      <c r="F7" s="14">
        <v>15248480</v>
      </c>
      <c r="G7" s="14">
        <v>3054171</v>
      </c>
      <c r="H7" s="14">
        <v>2659789</v>
      </c>
      <c r="I7" s="14">
        <v>2654424</v>
      </c>
      <c r="J7" s="14">
        <v>3401376</v>
      </c>
      <c r="K7" s="14">
        <v>3982301</v>
      </c>
      <c r="L7" s="14">
        <v>4766750</v>
      </c>
      <c r="M7" s="160">
        <v>4140473</v>
      </c>
      <c r="N7" s="219"/>
      <c r="O7" s="219"/>
      <c r="P7" s="219"/>
      <c r="Q7" s="219"/>
      <c r="R7" s="219"/>
      <c r="S7" s="161">
        <f t="shared" si="0"/>
        <v>60892160</v>
      </c>
      <c r="T7" s="14">
        <v>57878658</v>
      </c>
      <c r="U7" s="160">
        <v>1902163</v>
      </c>
      <c r="V7" s="161">
        <f t="shared" si="1"/>
        <v>120672981</v>
      </c>
    </row>
    <row r="8" spans="2:22">
      <c r="B8" s="79" t="s">
        <v>6</v>
      </c>
      <c r="C8" s="14">
        <v>7047525</v>
      </c>
      <c r="D8" s="14">
        <v>11163480</v>
      </c>
      <c r="E8" s="14">
        <v>2641676</v>
      </c>
      <c r="F8" s="14">
        <v>15177466</v>
      </c>
      <c r="G8" s="14">
        <v>2819285</v>
      </c>
      <c r="H8" s="14">
        <v>2690204</v>
      </c>
      <c r="I8" s="14">
        <v>2615028</v>
      </c>
      <c r="J8" s="14">
        <v>3417074</v>
      </c>
      <c r="K8" s="14">
        <v>3940708</v>
      </c>
      <c r="L8" s="14">
        <v>4763536</v>
      </c>
      <c r="M8" s="160">
        <v>4193251</v>
      </c>
      <c r="N8" s="219"/>
      <c r="O8" s="219"/>
      <c r="P8" s="219"/>
      <c r="Q8" s="219"/>
      <c r="R8" s="219"/>
      <c r="S8" s="161">
        <f t="shared" si="0"/>
        <v>60469233</v>
      </c>
      <c r="T8" s="14">
        <v>58505761</v>
      </c>
      <c r="U8" s="160">
        <v>1942732</v>
      </c>
      <c r="V8" s="161">
        <f t="shared" si="1"/>
        <v>120917726</v>
      </c>
    </row>
    <row r="9" spans="2:22">
      <c r="B9" s="79" t="s">
        <v>7</v>
      </c>
      <c r="C9" s="14">
        <v>6827784</v>
      </c>
      <c r="D9" s="14">
        <v>10955343</v>
      </c>
      <c r="E9" s="14">
        <v>2538509</v>
      </c>
      <c r="F9" s="14">
        <v>14826933</v>
      </c>
      <c r="G9" s="14">
        <v>1228181</v>
      </c>
      <c r="H9" s="14">
        <v>2602096</v>
      </c>
      <c r="I9" s="14">
        <v>2555286</v>
      </c>
      <c r="J9" s="14">
        <v>3282311</v>
      </c>
      <c r="K9" s="14">
        <v>3866968</v>
      </c>
      <c r="L9" s="14">
        <v>4595202</v>
      </c>
      <c r="M9" s="160">
        <v>4090691</v>
      </c>
      <c r="N9" s="219">
        <v>975417</v>
      </c>
      <c r="O9" s="219"/>
      <c r="P9" s="219"/>
      <c r="Q9" s="219"/>
      <c r="R9" s="219"/>
      <c r="S9" s="161">
        <f t="shared" si="0"/>
        <v>58344721</v>
      </c>
      <c r="T9" s="14">
        <v>57760619</v>
      </c>
      <c r="U9" s="160">
        <v>1900859</v>
      </c>
      <c r="V9" s="161">
        <f t="shared" si="1"/>
        <v>118006199</v>
      </c>
    </row>
    <row r="10" spans="2:22">
      <c r="B10" s="79" t="s">
        <v>8</v>
      </c>
      <c r="C10" s="14">
        <v>6335295</v>
      </c>
      <c r="D10" s="14">
        <v>10134345</v>
      </c>
      <c r="E10" s="14">
        <v>2369151</v>
      </c>
      <c r="F10" s="14">
        <v>13790724</v>
      </c>
      <c r="G10" s="14">
        <v>0</v>
      </c>
      <c r="H10" s="14">
        <v>2450666</v>
      </c>
      <c r="I10" s="14">
        <v>2459675</v>
      </c>
      <c r="J10" s="14">
        <v>3100959</v>
      </c>
      <c r="K10" s="14">
        <v>3625385</v>
      </c>
      <c r="L10" s="14">
        <v>4405781</v>
      </c>
      <c r="M10" s="160">
        <v>3865058</v>
      </c>
      <c r="N10" s="219">
        <v>2251318</v>
      </c>
      <c r="O10" s="219"/>
      <c r="P10" s="219"/>
      <c r="Q10" s="219"/>
      <c r="R10" s="219"/>
      <c r="S10" s="161">
        <f t="shared" si="0"/>
        <v>54788357</v>
      </c>
      <c r="T10" s="14">
        <v>55028488</v>
      </c>
      <c r="U10" s="160">
        <v>1826426</v>
      </c>
      <c r="V10" s="161">
        <f t="shared" si="1"/>
        <v>111643271</v>
      </c>
    </row>
    <row r="11" spans="2:22">
      <c r="B11" s="79" t="s">
        <v>9</v>
      </c>
      <c r="C11" s="14">
        <v>6523565</v>
      </c>
      <c r="D11" s="14">
        <v>10823176</v>
      </c>
      <c r="E11" s="14">
        <v>2586696</v>
      </c>
      <c r="F11" s="14">
        <v>14707911</v>
      </c>
      <c r="G11" s="14">
        <v>0</v>
      </c>
      <c r="H11" s="14">
        <v>2699205</v>
      </c>
      <c r="I11" s="14">
        <v>2705882</v>
      </c>
      <c r="J11" s="14">
        <v>3263406</v>
      </c>
      <c r="K11" s="14">
        <v>3746118</v>
      </c>
      <c r="L11" s="14">
        <v>4773399</v>
      </c>
      <c r="M11" s="160">
        <v>4150090</v>
      </c>
      <c r="N11" s="219">
        <v>2541108</v>
      </c>
      <c r="O11" s="219"/>
      <c r="P11" s="219"/>
      <c r="Q11" s="219">
        <v>228945</v>
      </c>
      <c r="R11" s="219"/>
      <c r="S11" s="161">
        <f t="shared" si="0"/>
        <v>58749501</v>
      </c>
      <c r="T11" s="14">
        <v>56419492</v>
      </c>
      <c r="U11" s="160">
        <v>1832633</v>
      </c>
      <c r="V11" s="161">
        <f t="shared" si="1"/>
        <v>117001626</v>
      </c>
    </row>
    <row r="12" spans="2:22">
      <c r="B12" s="79" t="s">
        <v>10</v>
      </c>
      <c r="C12" s="14">
        <v>4535518</v>
      </c>
      <c r="D12" s="14">
        <v>9888202</v>
      </c>
      <c r="E12" s="14">
        <v>2543012</v>
      </c>
      <c r="F12" s="14">
        <v>14394854</v>
      </c>
      <c r="G12" s="14">
        <v>0</v>
      </c>
      <c r="H12" s="14">
        <v>2716680</v>
      </c>
      <c r="I12" s="14">
        <v>2683013</v>
      </c>
      <c r="J12" s="14">
        <v>3264773</v>
      </c>
      <c r="K12" s="14">
        <v>3792773</v>
      </c>
      <c r="L12" s="14">
        <v>4727139</v>
      </c>
      <c r="M12" s="160">
        <v>4074076</v>
      </c>
      <c r="N12" s="219">
        <v>2796136</v>
      </c>
      <c r="O12" s="219">
        <v>24952</v>
      </c>
      <c r="P12" s="219">
        <v>950713</v>
      </c>
      <c r="Q12" s="219">
        <v>2234273</v>
      </c>
      <c r="R12" s="219"/>
      <c r="S12" s="161">
        <f t="shared" si="0"/>
        <v>58626114</v>
      </c>
      <c r="T12" s="14">
        <v>58001662</v>
      </c>
      <c r="U12" s="160">
        <v>1882029</v>
      </c>
      <c r="V12" s="161">
        <f>SUM(S12:U12)</f>
        <v>118509805</v>
      </c>
    </row>
    <row r="13" spans="2:22">
      <c r="B13" s="79" t="s">
        <v>11</v>
      </c>
      <c r="C13" s="14">
        <v>3551592</v>
      </c>
      <c r="D13" s="14">
        <v>9184880</v>
      </c>
      <c r="E13" s="14">
        <v>2431540</v>
      </c>
      <c r="F13" s="14">
        <v>11776195</v>
      </c>
      <c r="G13" s="14">
        <v>0</v>
      </c>
      <c r="H13" s="14">
        <v>2597189</v>
      </c>
      <c r="I13" s="14">
        <v>2595882</v>
      </c>
      <c r="J13" s="14">
        <v>3164372</v>
      </c>
      <c r="K13" s="14">
        <v>3712419</v>
      </c>
      <c r="L13" s="14">
        <v>4566554</v>
      </c>
      <c r="M13" s="160">
        <v>3894405</v>
      </c>
      <c r="N13" s="219">
        <v>2833652</v>
      </c>
      <c r="O13" s="219">
        <v>1468149</v>
      </c>
      <c r="P13" s="219">
        <v>1403311</v>
      </c>
      <c r="Q13" s="219">
        <v>3485206</v>
      </c>
      <c r="R13" s="219"/>
      <c r="S13" s="161">
        <f t="shared" si="0"/>
        <v>56665346</v>
      </c>
      <c r="T13" s="14">
        <v>55070857</v>
      </c>
      <c r="U13" s="160">
        <v>1858463</v>
      </c>
      <c r="V13" s="161">
        <f t="shared" ref="V13:V16" si="2">SUM(S13:U13)</f>
        <v>113594666</v>
      </c>
    </row>
    <row r="14" spans="2:22">
      <c r="B14" s="79" t="s">
        <v>12</v>
      </c>
      <c r="C14" s="14">
        <v>3305542</v>
      </c>
      <c r="D14" s="14">
        <v>9920877</v>
      </c>
      <c r="E14" s="14">
        <v>2725284</v>
      </c>
      <c r="F14" s="14">
        <v>13125532</v>
      </c>
      <c r="G14" s="14">
        <v>0</v>
      </c>
      <c r="H14" s="14">
        <v>2908333</v>
      </c>
      <c r="I14" s="14">
        <v>2892956</v>
      </c>
      <c r="J14" s="14">
        <v>3564799</v>
      </c>
      <c r="K14" s="14">
        <v>4264736</v>
      </c>
      <c r="L14" s="14">
        <v>5170705</v>
      </c>
      <c r="M14" s="160">
        <v>4329840</v>
      </c>
      <c r="N14" s="219">
        <v>3168665</v>
      </c>
      <c r="O14" s="219">
        <v>2421924</v>
      </c>
      <c r="P14" s="219">
        <v>1898070</v>
      </c>
      <c r="Q14" s="219">
        <v>4021366</v>
      </c>
      <c r="R14" s="219">
        <v>383019</v>
      </c>
      <c r="S14" s="161">
        <f t="shared" si="0"/>
        <v>64101648</v>
      </c>
      <c r="T14" s="14">
        <v>62218399</v>
      </c>
      <c r="U14" s="160">
        <v>2053088</v>
      </c>
      <c r="V14" s="161">
        <f t="shared" si="2"/>
        <v>128373135</v>
      </c>
    </row>
    <row r="15" spans="2:22">
      <c r="B15" s="79" t="s">
        <v>13</v>
      </c>
      <c r="C15" s="14">
        <v>880459</v>
      </c>
      <c r="D15" s="14">
        <v>8457297</v>
      </c>
      <c r="E15" s="14">
        <v>2507569</v>
      </c>
      <c r="F15" s="14">
        <v>11989103</v>
      </c>
      <c r="G15" s="14">
        <v>0</v>
      </c>
      <c r="H15" s="14">
        <v>2663189</v>
      </c>
      <c r="I15" s="14">
        <v>2577179</v>
      </c>
      <c r="J15" s="14">
        <v>3250017</v>
      </c>
      <c r="K15" s="14">
        <v>3927062</v>
      </c>
      <c r="L15" s="14">
        <v>4709105</v>
      </c>
      <c r="M15" s="160">
        <v>4016111</v>
      </c>
      <c r="N15" s="219">
        <v>2870730</v>
      </c>
      <c r="O15" s="219">
        <v>3085665</v>
      </c>
      <c r="P15" s="219">
        <v>2459035</v>
      </c>
      <c r="Q15" s="219">
        <v>3658020</v>
      </c>
      <c r="R15" s="219">
        <v>2320393</v>
      </c>
      <c r="S15" s="161">
        <f t="shared" si="0"/>
        <v>59370934</v>
      </c>
      <c r="T15" s="14">
        <v>57662971</v>
      </c>
      <c r="U15" s="160">
        <v>1945580</v>
      </c>
      <c r="V15" s="161">
        <f t="shared" si="2"/>
        <v>118979485</v>
      </c>
    </row>
    <row r="16" spans="2:22">
      <c r="B16" s="79" t="s">
        <v>14</v>
      </c>
      <c r="C16" s="14">
        <v>755982</v>
      </c>
      <c r="D16" s="14">
        <v>7367341</v>
      </c>
      <c r="E16" s="14">
        <v>2437524</v>
      </c>
      <c r="F16" s="14">
        <v>11500725</v>
      </c>
      <c r="G16" s="14">
        <v>0</v>
      </c>
      <c r="H16" s="14">
        <v>2607900</v>
      </c>
      <c r="I16" s="14">
        <v>2457902</v>
      </c>
      <c r="J16" s="14">
        <v>3069771</v>
      </c>
      <c r="K16" s="14">
        <v>3743134</v>
      </c>
      <c r="L16" s="14">
        <v>4587342</v>
      </c>
      <c r="M16" s="160">
        <v>3976287</v>
      </c>
      <c r="N16" s="219">
        <v>2896378</v>
      </c>
      <c r="O16" s="219">
        <v>3008494</v>
      </c>
      <c r="P16" s="219">
        <v>2748822</v>
      </c>
      <c r="Q16" s="219">
        <v>3600842</v>
      </c>
      <c r="R16" s="219">
        <v>2972502</v>
      </c>
      <c r="S16" s="161">
        <f t="shared" ref="S16" si="3">SUM(C16:R16)</f>
        <v>57730946</v>
      </c>
      <c r="T16" s="14">
        <v>55195672</v>
      </c>
      <c r="U16" s="160">
        <v>1999666</v>
      </c>
      <c r="V16" s="161">
        <f t="shared" si="2"/>
        <v>114926284</v>
      </c>
    </row>
    <row r="17" spans="2:22">
      <c r="B17" s="80" t="s">
        <v>17</v>
      </c>
      <c r="C17" s="49">
        <f t="shared" ref="C17:U17" si="4">SUM(C5:C16)</f>
        <v>58402636</v>
      </c>
      <c r="D17" s="49">
        <f t="shared" si="4"/>
        <v>116234110</v>
      </c>
      <c r="E17" s="49">
        <f t="shared" si="4"/>
        <v>29732234</v>
      </c>
      <c r="F17" s="49">
        <f t="shared" si="4"/>
        <v>159948987</v>
      </c>
      <c r="G17" s="49">
        <f t="shared" si="4"/>
        <v>12137609</v>
      </c>
      <c r="H17" s="49">
        <f t="shared" si="4"/>
        <v>30789319</v>
      </c>
      <c r="I17" s="49">
        <f t="shared" si="4"/>
        <v>30450868</v>
      </c>
      <c r="J17" s="49">
        <f t="shared" si="4"/>
        <v>37894281</v>
      </c>
      <c r="K17" s="49">
        <f t="shared" si="4"/>
        <v>44565324</v>
      </c>
      <c r="L17" s="49">
        <f t="shared" si="4"/>
        <v>54558220</v>
      </c>
      <c r="M17" s="49">
        <f t="shared" si="4"/>
        <v>47633836</v>
      </c>
      <c r="N17" s="49">
        <f t="shared" ref="N17:S17" si="5">SUM(N5:N16)</f>
        <v>20333404</v>
      </c>
      <c r="O17" s="49">
        <f t="shared" si="5"/>
        <v>10009184</v>
      </c>
      <c r="P17" s="49">
        <f t="shared" si="5"/>
        <v>9459951</v>
      </c>
      <c r="Q17" s="49">
        <f t="shared" si="5"/>
        <v>17228652</v>
      </c>
      <c r="R17" s="49">
        <f t="shared" si="5"/>
        <v>5675914</v>
      </c>
      <c r="S17" s="162">
        <f t="shared" si="5"/>
        <v>685054529</v>
      </c>
      <c r="T17" s="164">
        <f t="shared" si="4"/>
        <v>660986999</v>
      </c>
      <c r="U17" s="165">
        <f t="shared" si="4"/>
        <v>22079819</v>
      </c>
      <c r="V17" s="162">
        <f>SUM(V5:V16)</f>
        <v>1368121347</v>
      </c>
    </row>
    <row r="18" spans="2:22" ht="38.25">
      <c r="B18" s="121" t="s">
        <v>330</v>
      </c>
      <c r="C18" s="118">
        <f>C17/$V$17</f>
        <v>4.2688198768380155E-2</v>
      </c>
      <c r="D18" s="118">
        <f t="shared" ref="D18:L18" si="6">D17/$V$17</f>
        <v>8.4958918486928631E-2</v>
      </c>
      <c r="E18" s="118">
        <f t="shared" si="6"/>
        <v>2.173216145278084E-2</v>
      </c>
      <c r="F18" s="118">
        <f t="shared" si="6"/>
        <v>0.11691140361981356</v>
      </c>
      <c r="G18" s="118">
        <f t="shared" si="6"/>
        <v>8.8717342409832308E-3</v>
      </c>
      <c r="H18" s="118">
        <f t="shared" si="6"/>
        <v>2.2504815868500588E-2</v>
      </c>
      <c r="I18" s="118">
        <f t="shared" si="6"/>
        <v>2.2257432110662039E-2</v>
      </c>
      <c r="J18" s="118">
        <f t="shared" si="6"/>
        <v>2.7698040881456987E-2</v>
      </c>
      <c r="K18" s="118">
        <f t="shared" si="6"/>
        <v>3.2574101776660605E-2</v>
      </c>
      <c r="L18" s="118">
        <f t="shared" si="6"/>
        <v>3.9878202412113962E-2</v>
      </c>
      <c r="M18" s="118">
        <f>M17/$V$17</f>
        <v>3.4816967153133677E-2</v>
      </c>
      <c r="N18" s="118">
        <f>N17/$V$17</f>
        <v>1.4862281072206674E-2</v>
      </c>
      <c r="O18" s="118">
        <f t="shared" ref="O18:R18" si="7">O17/$V$17</f>
        <v>7.3160060121479856E-3</v>
      </c>
      <c r="P18" s="118">
        <f t="shared" si="7"/>
        <v>6.9145555112809743E-3</v>
      </c>
      <c r="Q18" s="118">
        <f t="shared" si="7"/>
        <v>1.2592926817331504E-2</v>
      </c>
      <c r="R18" s="118">
        <f t="shared" si="7"/>
        <v>4.1486919361693143E-3</v>
      </c>
      <c r="S18" s="163">
        <f>S17/$V$17</f>
        <v>0.50072643812055073</v>
      </c>
      <c r="T18" s="163">
        <f t="shared" ref="T18:U18" si="8">T17/$V$17</f>
        <v>0.48313477488630985</v>
      </c>
      <c r="U18" s="163">
        <f t="shared" si="8"/>
        <v>1.6138786993139434E-2</v>
      </c>
      <c r="V18" s="166"/>
    </row>
  </sheetData>
  <conditionalFormatting sqref="C5:V17">
    <cfRule type="cellIs" dxfId="2" priority="1" operator="equal">
      <formula>""</formula>
    </cfRule>
  </conditionalFormatting>
  <pageMargins left="0.7" right="0.7" top="0.75" bottom="0.75" header="0.3" footer="0.3"/>
  <pageSetup paperSize="9" orientation="portrait" horizontalDpi="200" verticalDpi="2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8A9C67-5A65-494D-AE4C-4CB884D25FF2}">
  <sheetPr>
    <tabColor rgb="FFDE1731"/>
  </sheetPr>
  <dimension ref="B2:S32"/>
  <sheetViews>
    <sheetView showGridLines="0" zoomScale="90" zoomScaleNormal="90" workbookViewId="0">
      <selection activeCell="B2" sqref="B2"/>
    </sheetView>
  </sheetViews>
  <sheetFormatPr defaultColWidth="11.42578125" defaultRowHeight="15"/>
  <cols>
    <col min="1" max="1" width="7.5703125" customWidth="1"/>
    <col min="7" max="7" width="12.140625" bestFit="1" customWidth="1"/>
  </cols>
  <sheetData>
    <row r="2" spans="2:19">
      <c r="B2" s="94" t="s">
        <v>331</v>
      </c>
    </row>
    <row r="4" spans="2:19">
      <c r="C4" s="98">
        <v>2009</v>
      </c>
      <c r="D4" s="98">
        <v>2010</v>
      </c>
      <c r="E4" s="98">
        <v>2011</v>
      </c>
      <c r="F4" s="98">
        <v>2012</v>
      </c>
      <c r="G4" s="98">
        <v>2013</v>
      </c>
      <c r="H4" s="98">
        <v>2014</v>
      </c>
      <c r="I4" s="98">
        <v>2015</v>
      </c>
      <c r="J4" s="98">
        <v>2016</v>
      </c>
      <c r="K4" s="98">
        <v>2017</v>
      </c>
      <c r="L4" s="99">
        <v>2018</v>
      </c>
      <c r="M4" s="99">
        <v>2019</v>
      </c>
      <c r="N4" s="99">
        <v>2020</v>
      </c>
      <c r="O4" s="99">
        <v>2021</v>
      </c>
      <c r="P4" s="99">
        <v>2022</v>
      </c>
      <c r="Q4" s="99">
        <v>2023</v>
      </c>
      <c r="R4" s="99">
        <v>2024</v>
      </c>
      <c r="S4" s="99">
        <v>2025</v>
      </c>
    </row>
    <row r="5" spans="2:19">
      <c r="B5" s="16" t="s">
        <v>3</v>
      </c>
      <c r="C5" s="51">
        <v>1.6526700630815481</v>
      </c>
      <c r="D5" s="51">
        <v>1.6281881294536285</v>
      </c>
      <c r="E5" s="51">
        <v>1.6069004493242547</v>
      </c>
      <c r="F5" s="51">
        <v>1.566498893234779</v>
      </c>
      <c r="G5" s="51">
        <v>1.5463601854437523</v>
      </c>
      <c r="H5" s="51">
        <v>1.5338068931255477</v>
      </c>
      <c r="I5" s="51">
        <v>1.5206986219591987</v>
      </c>
      <c r="J5" s="51">
        <v>1.5090860887150892</v>
      </c>
      <c r="K5" s="52">
        <v>1.4850272879669062</v>
      </c>
      <c r="L5" s="52">
        <v>1.4917777591473631</v>
      </c>
      <c r="M5" s="52">
        <v>1.4803850040971993</v>
      </c>
      <c r="N5" s="52">
        <v>1.46</v>
      </c>
      <c r="O5" s="52">
        <v>1.4425358864452578</v>
      </c>
      <c r="P5" s="52">
        <v>1.4150612593063638</v>
      </c>
      <c r="Q5" s="52">
        <v>1.42</v>
      </c>
      <c r="R5" s="52">
        <v>1.4388464497792746</v>
      </c>
      <c r="S5" s="52">
        <v>1.4405267302010867</v>
      </c>
    </row>
    <row r="6" spans="2:19">
      <c r="B6" s="16" t="s">
        <v>4</v>
      </c>
      <c r="C6" s="51">
        <v>1.6658987531014624</v>
      </c>
      <c r="D6" s="51">
        <v>1.6748014769810931</v>
      </c>
      <c r="E6" s="51">
        <v>1.5919963071229635</v>
      </c>
      <c r="F6" s="51">
        <v>1.565465120432211</v>
      </c>
      <c r="G6" s="51">
        <v>1.5449146516669321</v>
      </c>
      <c r="H6" s="51">
        <v>1.5291533674851114</v>
      </c>
      <c r="I6" s="51">
        <v>1.5188986056673357</v>
      </c>
      <c r="J6" s="51">
        <v>1.5081347848170001</v>
      </c>
      <c r="K6" s="52">
        <v>1.4861056180242074</v>
      </c>
      <c r="L6" s="52">
        <v>1.4874856551399913</v>
      </c>
      <c r="M6" s="52">
        <v>1.4698328058387649</v>
      </c>
      <c r="N6" s="52">
        <v>1.45</v>
      </c>
      <c r="O6" s="52">
        <v>1.4343213359795028</v>
      </c>
      <c r="P6" s="52">
        <v>1.4086571843449633</v>
      </c>
      <c r="Q6" s="52">
        <v>1.41</v>
      </c>
      <c r="R6" s="52">
        <v>1.4398389847534891</v>
      </c>
      <c r="S6" s="52">
        <v>1.4333322236102894</v>
      </c>
    </row>
    <row r="7" spans="2:19">
      <c r="B7" s="16" t="s">
        <v>5</v>
      </c>
      <c r="C7" s="51">
        <v>1.6550593091949111</v>
      </c>
      <c r="D7" s="51">
        <v>1.6549815615880523</v>
      </c>
      <c r="E7" s="51">
        <v>1.5840471859103216</v>
      </c>
      <c r="F7" s="51">
        <v>1.5545260023535117</v>
      </c>
      <c r="G7" s="51">
        <v>1.5376153177123317</v>
      </c>
      <c r="H7" s="51">
        <v>1.5259308476672708</v>
      </c>
      <c r="I7" s="51">
        <v>1.5158204602028291</v>
      </c>
      <c r="J7" s="51">
        <v>1.5038854321854118</v>
      </c>
      <c r="K7" s="52">
        <v>1.4859314119225835</v>
      </c>
      <c r="L7" s="52">
        <v>1.4814758054042274</v>
      </c>
      <c r="M7" s="52">
        <v>1.4631939273125965</v>
      </c>
      <c r="N7" s="52">
        <v>1.46</v>
      </c>
      <c r="O7" s="52">
        <v>1.4599222309622837</v>
      </c>
      <c r="P7" s="52">
        <v>1.4013225549411721</v>
      </c>
      <c r="Q7" s="52">
        <v>1.4</v>
      </c>
      <c r="R7" s="52">
        <v>1.4269860054097756</v>
      </c>
      <c r="S7" s="52">
        <v>1.4269480312736429</v>
      </c>
    </row>
    <row r="8" spans="2:19">
      <c r="B8" s="16" t="s">
        <v>6</v>
      </c>
      <c r="C8" s="51">
        <v>1.6503140646359702</v>
      </c>
      <c r="D8" s="51">
        <v>1.6448939518933978</v>
      </c>
      <c r="E8" s="51">
        <v>1.5710724777667879</v>
      </c>
      <c r="F8" s="51">
        <v>1.5483359355082167</v>
      </c>
      <c r="G8" s="51">
        <v>1.5333202808211952</v>
      </c>
      <c r="H8" s="51">
        <v>1.5260549710322111</v>
      </c>
      <c r="I8" s="51">
        <v>1.5137783192460432</v>
      </c>
      <c r="J8" s="51">
        <v>1.4989184159769209</v>
      </c>
      <c r="K8" s="52">
        <v>1.4816020543601589</v>
      </c>
      <c r="L8" s="52">
        <v>1.4823603422721443</v>
      </c>
      <c r="M8" s="52">
        <v>1.4650447242895592</v>
      </c>
      <c r="N8" s="52">
        <v>1.45</v>
      </c>
      <c r="O8" s="52">
        <v>1.4730377522923215</v>
      </c>
      <c r="P8" s="52">
        <v>1.3982473850432016</v>
      </c>
      <c r="Q8" s="52">
        <v>1.41</v>
      </c>
      <c r="R8" s="52">
        <v>1.4313319046808262</v>
      </c>
      <c r="S8" s="52">
        <v>1.4288156775270162</v>
      </c>
    </row>
    <row r="9" spans="2:19">
      <c r="B9" s="16" t="s">
        <v>7</v>
      </c>
      <c r="C9" s="51">
        <v>1.6535146577320607</v>
      </c>
      <c r="D9" s="51">
        <v>1.6196805766436475</v>
      </c>
      <c r="E9" s="51">
        <v>1.5703659019324392</v>
      </c>
      <c r="F9" s="51">
        <v>1.5477856870481577</v>
      </c>
      <c r="G9" s="51">
        <v>1.5283176563299958</v>
      </c>
      <c r="H9" s="51">
        <v>1.5210048451425175</v>
      </c>
      <c r="I9" s="51">
        <v>1.5102317882570691</v>
      </c>
      <c r="J9" s="51">
        <v>1.4996658181914762</v>
      </c>
      <c r="K9" s="52">
        <v>1.4867427873051413</v>
      </c>
      <c r="L9" s="52">
        <v>1.4836563769670834</v>
      </c>
      <c r="M9" s="52">
        <v>1.4632435874700598</v>
      </c>
      <c r="N9" s="52">
        <v>1.42</v>
      </c>
      <c r="O9" s="52">
        <v>1.4364035847942336</v>
      </c>
      <c r="P9" s="52">
        <v>1.4013109279507689</v>
      </c>
      <c r="Q9" s="52">
        <v>1.41</v>
      </c>
      <c r="R9" s="52">
        <v>1.4305226698407634</v>
      </c>
      <c r="S9" s="52">
        <v>1.4227120333005154</v>
      </c>
    </row>
    <row r="10" spans="2:19">
      <c r="B10" s="16" t="s">
        <v>8</v>
      </c>
      <c r="C10" s="51">
        <v>1.6633624973644465</v>
      </c>
      <c r="D10" s="51">
        <v>1.5675314971832226</v>
      </c>
      <c r="E10" s="51">
        <v>1.5721753967568339</v>
      </c>
      <c r="F10" s="51">
        <v>1.5484857267081129</v>
      </c>
      <c r="G10" s="51">
        <v>1.5324706125977803</v>
      </c>
      <c r="H10" s="51">
        <v>1.523330600571746</v>
      </c>
      <c r="I10" s="51">
        <v>1.5100142024198333</v>
      </c>
      <c r="J10" s="51">
        <v>1.4987327952456444</v>
      </c>
      <c r="K10" s="52">
        <v>1.4899585127022075</v>
      </c>
      <c r="L10" s="52">
        <v>1.4848413293820446</v>
      </c>
      <c r="M10" s="52">
        <v>1.4613689705380415</v>
      </c>
      <c r="N10" s="52">
        <v>1.4</v>
      </c>
      <c r="O10" s="52">
        <v>1.4508327590101737</v>
      </c>
      <c r="P10" s="52">
        <v>1.4051821329921956</v>
      </c>
      <c r="Q10" s="52">
        <v>1.41</v>
      </c>
      <c r="R10" s="52">
        <v>1.4253859053474514</v>
      </c>
      <c r="S10" s="52">
        <v>1.4280614891650865</v>
      </c>
    </row>
    <row r="11" spans="2:19">
      <c r="B11" s="16" t="s">
        <v>9</v>
      </c>
      <c r="C11" s="51">
        <v>1.6712386479240953</v>
      </c>
      <c r="D11" s="51">
        <v>1.6074173657939312</v>
      </c>
      <c r="E11" s="51">
        <v>1.5699435515358577</v>
      </c>
      <c r="F11" s="51">
        <v>1.5475200939472051</v>
      </c>
      <c r="G11" s="51">
        <v>1.5364121791433309</v>
      </c>
      <c r="H11" s="51">
        <v>1.5281798415032684</v>
      </c>
      <c r="I11" s="51">
        <v>1.5139714499698382</v>
      </c>
      <c r="J11" s="51">
        <v>1.49474221956385</v>
      </c>
      <c r="K11" s="52">
        <v>1.4863831959765264</v>
      </c>
      <c r="L11" s="52">
        <v>1.4838593052466518</v>
      </c>
      <c r="M11" s="52">
        <v>1.4649018968133123</v>
      </c>
      <c r="N11" s="52">
        <v>1.42</v>
      </c>
      <c r="O11" s="52">
        <v>1.431040032109167</v>
      </c>
      <c r="P11" s="52">
        <v>1.4061691192745669</v>
      </c>
      <c r="Q11" s="52">
        <v>1.43</v>
      </c>
      <c r="R11" s="52">
        <v>1.4316990800808698</v>
      </c>
      <c r="S11" s="52">
        <v>1.4305638182034441</v>
      </c>
    </row>
    <row r="12" spans="2:19">
      <c r="B12" s="16" t="s">
        <v>10</v>
      </c>
      <c r="C12" s="51">
        <v>1.6626543142325014</v>
      </c>
      <c r="D12" s="51">
        <v>1.6153252678975565</v>
      </c>
      <c r="E12" s="51">
        <v>1.5701774632540835</v>
      </c>
      <c r="F12" s="51">
        <v>1.5470855551910396</v>
      </c>
      <c r="G12" s="51">
        <v>1.5320297143156207</v>
      </c>
      <c r="H12" s="51">
        <v>1.5223116717093432</v>
      </c>
      <c r="I12" s="51">
        <v>1.510005870494018</v>
      </c>
      <c r="J12" s="51">
        <v>1.4985112045709252</v>
      </c>
      <c r="K12" s="52">
        <v>1.4916150271190716</v>
      </c>
      <c r="L12" s="52">
        <v>1.4845284851834053</v>
      </c>
      <c r="M12" s="52">
        <v>1.4612771019962578</v>
      </c>
      <c r="N12" s="52">
        <v>1.41</v>
      </c>
      <c r="O12" s="52">
        <v>1.4282683437534693</v>
      </c>
      <c r="P12" s="52">
        <v>1.4042329022851614</v>
      </c>
      <c r="Q12" s="52">
        <v>1.44</v>
      </c>
      <c r="R12" s="52">
        <v>1.4278550534187551</v>
      </c>
      <c r="S12" s="52">
        <v>1.4247527972886973</v>
      </c>
    </row>
    <row r="13" spans="2:19">
      <c r="B13" s="16" t="s">
        <v>11</v>
      </c>
      <c r="C13" s="51">
        <v>1.6634917066660411</v>
      </c>
      <c r="D13" s="51">
        <v>1.6067843574999146</v>
      </c>
      <c r="E13" s="51">
        <v>1.5662902010698709</v>
      </c>
      <c r="F13" s="51">
        <v>1.5386310446956388</v>
      </c>
      <c r="G13" s="51">
        <v>1.5294735167642419</v>
      </c>
      <c r="H13" s="51">
        <v>1.5254954480615437</v>
      </c>
      <c r="I13" s="51">
        <v>1.5117426509582186</v>
      </c>
      <c r="J13" s="51">
        <v>1.492990137198267</v>
      </c>
      <c r="K13" s="52">
        <v>1.4880538213573429</v>
      </c>
      <c r="L13" s="52">
        <v>1.4774882648351479</v>
      </c>
      <c r="M13" s="52">
        <v>1.4564561144128239</v>
      </c>
      <c r="N13" s="52">
        <v>1.42</v>
      </c>
      <c r="O13" s="52">
        <v>1.4249909202642266</v>
      </c>
      <c r="P13" s="52">
        <v>1.3965281458537828</v>
      </c>
      <c r="Q13" s="52">
        <v>1.43</v>
      </c>
      <c r="R13" s="52">
        <v>1.4246081877912997</v>
      </c>
      <c r="S13" s="52">
        <v>1.4269204908947521</v>
      </c>
    </row>
    <row r="14" spans="2:19">
      <c r="B14" s="16" t="s">
        <v>12</v>
      </c>
      <c r="C14" s="51">
        <v>1.6639348482869378</v>
      </c>
      <c r="D14" s="51">
        <v>1.6078019994658488</v>
      </c>
      <c r="E14" s="51">
        <v>1.5625702916662585</v>
      </c>
      <c r="F14" s="51">
        <v>1.5462709840596243</v>
      </c>
      <c r="G14" s="51">
        <v>1.5303304386730028</v>
      </c>
      <c r="H14" s="51">
        <v>1.5221516906501098</v>
      </c>
      <c r="I14" s="51">
        <v>1.5076922180244396</v>
      </c>
      <c r="J14" s="51">
        <v>1.4898081530657477</v>
      </c>
      <c r="K14" s="52">
        <v>1.4892404334740323</v>
      </c>
      <c r="L14" s="52">
        <v>1.4820012942814891</v>
      </c>
      <c r="M14" s="52">
        <v>1.4485191506273092</v>
      </c>
      <c r="N14" s="52">
        <v>1.42</v>
      </c>
      <c r="O14" s="52">
        <v>1.4170479348086205</v>
      </c>
      <c r="P14" s="52">
        <v>1.3933214553741495</v>
      </c>
      <c r="Q14" s="52">
        <v>1.43</v>
      </c>
      <c r="R14" s="52">
        <v>1.4298026442616629</v>
      </c>
      <c r="S14" s="52">
        <v>1.4271501114838796</v>
      </c>
    </row>
    <row r="15" spans="2:19">
      <c r="B15" s="16" t="s">
        <v>13</v>
      </c>
      <c r="C15" s="51">
        <v>1.6679242392187117</v>
      </c>
      <c r="D15" s="51">
        <v>1.5933113394972693</v>
      </c>
      <c r="E15" s="51">
        <v>1.5645160696780243</v>
      </c>
      <c r="F15" s="51">
        <v>1.5429619949267455</v>
      </c>
      <c r="G15" s="51">
        <v>1.5290390692326929</v>
      </c>
      <c r="H15" s="51">
        <v>1.5232696765357805</v>
      </c>
      <c r="I15" s="51">
        <v>1.50919780687562</v>
      </c>
      <c r="J15" s="51">
        <v>1.4944877692324452</v>
      </c>
      <c r="K15" s="52">
        <v>1.4859567746524533</v>
      </c>
      <c r="L15" s="52">
        <v>1.4816998377586474</v>
      </c>
      <c r="M15" s="52">
        <v>1.4355146483044041</v>
      </c>
      <c r="N15" s="52">
        <v>1.44</v>
      </c>
      <c r="O15" s="52">
        <v>1.416848616645076</v>
      </c>
      <c r="P15" s="52">
        <v>1.4035926179821037</v>
      </c>
      <c r="Q15" s="52">
        <v>1.43</v>
      </c>
      <c r="R15" s="52">
        <v>1.4288264629854308</v>
      </c>
      <c r="S15" s="52">
        <v>1.4255206392810802</v>
      </c>
    </row>
    <row r="16" spans="2:19">
      <c r="B16" s="16" t="s">
        <v>14</v>
      </c>
      <c r="C16" s="51">
        <v>1.6591947607613926</v>
      </c>
      <c r="D16" s="51">
        <v>1.6211328635719471</v>
      </c>
      <c r="E16" s="51">
        <v>1.5516784153825298</v>
      </c>
      <c r="F16" s="51">
        <v>1.5321612727832399</v>
      </c>
      <c r="G16" s="51">
        <v>1.5226734930397405</v>
      </c>
      <c r="H16" s="51">
        <v>1.5142313100425702</v>
      </c>
      <c r="I16" s="51">
        <v>1.5012014235452298</v>
      </c>
      <c r="J16" s="51">
        <v>1.482609792600496</v>
      </c>
      <c r="K16" s="52">
        <v>1.4677396139531809</v>
      </c>
      <c r="L16" s="52">
        <v>1.4730439400623085</v>
      </c>
      <c r="M16" s="52">
        <v>1.4418686312988263</v>
      </c>
      <c r="N16" s="52">
        <v>1.43</v>
      </c>
      <c r="O16" s="52">
        <v>1.4001341017701667</v>
      </c>
      <c r="P16" s="52">
        <v>1.4050677704160055</v>
      </c>
      <c r="Q16" s="52">
        <v>1.42</v>
      </c>
      <c r="R16" s="52">
        <v>1.42709178380132</v>
      </c>
      <c r="S16" s="52">
        <v>1.4212814547506059</v>
      </c>
    </row>
    <row r="17" spans="2:19">
      <c r="B17" s="19" t="s">
        <v>332</v>
      </c>
      <c r="C17" s="21">
        <v>1.6607714885166731</v>
      </c>
      <c r="D17" s="21">
        <v>1.6201541989557926</v>
      </c>
      <c r="E17" s="21">
        <v>1.5734778092833519</v>
      </c>
      <c r="F17" s="21">
        <v>1.5482560773831633</v>
      </c>
      <c r="G17" s="21">
        <v>1.5331132728968579</v>
      </c>
      <c r="H17" s="21">
        <v>1.5243406928745622</v>
      </c>
      <c r="I17" s="21">
        <v>1.511677973361343</v>
      </c>
      <c r="J17" s="21">
        <v>1.4973177282153856</v>
      </c>
      <c r="K17" s="21">
        <v>1.4853630449011508</v>
      </c>
      <c r="L17" s="21">
        <v>1.4828515329733751</v>
      </c>
      <c r="M17" s="21">
        <v>1.4593005469165963</v>
      </c>
      <c r="N17" s="21">
        <v>1.43</v>
      </c>
      <c r="O17" s="21">
        <v>1.4301596163383861</v>
      </c>
      <c r="P17" s="21">
        <v>1.4027734220166252</v>
      </c>
      <c r="Q17" s="21">
        <v>1.42</v>
      </c>
      <c r="R17" s="159">
        <f>AVERAGE(R5:R16)</f>
        <v>1.4302329276792431</v>
      </c>
      <c r="S17" s="159">
        <f>AVERAGE(S5:S16)</f>
        <v>1.428048791415008</v>
      </c>
    </row>
    <row r="18" spans="2:19">
      <c r="G18" s="90"/>
    </row>
    <row r="20" spans="2:19">
      <c r="G20" s="50"/>
      <c r="R20" s="171"/>
    </row>
    <row r="21" spans="2:19">
      <c r="R21" s="171"/>
    </row>
    <row r="22" spans="2:19">
      <c r="G22" s="50"/>
    </row>
    <row r="23" spans="2:19">
      <c r="G23" s="50"/>
    </row>
    <row r="25" spans="2:19">
      <c r="G25" s="50"/>
    </row>
    <row r="26" spans="2:19">
      <c r="G26" s="50"/>
    </row>
    <row r="27" spans="2:19">
      <c r="G27" s="50"/>
    </row>
    <row r="28" spans="2:19">
      <c r="G28" s="50"/>
    </row>
    <row r="29" spans="2:19">
      <c r="G29" s="50"/>
    </row>
    <row r="30" spans="2:19">
      <c r="G30" s="50"/>
    </row>
    <row r="31" spans="2:19">
      <c r="G31" s="50"/>
    </row>
    <row r="32" spans="2:19">
      <c r="G32" s="50"/>
    </row>
  </sheetData>
  <conditionalFormatting sqref="K5:S16">
    <cfRule type="cellIs" dxfId="1" priority="1" operator="equal">
      <formula>""</formula>
    </cfRule>
  </conditionalFormatting>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99640-343A-4984-A40F-EF9D1FACCE96}">
  <sheetPr>
    <tabColor rgb="FFDE1731"/>
  </sheetPr>
  <dimension ref="B2:C20"/>
  <sheetViews>
    <sheetView topLeftCell="B1" workbookViewId="0">
      <selection activeCell="H9" sqref="H9"/>
    </sheetView>
  </sheetViews>
  <sheetFormatPr defaultColWidth="8.7109375" defaultRowHeight="15"/>
  <cols>
    <col min="2" max="2" width="29.28515625" customWidth="1"/>
    <col min="3" max="3" width="21.28515625" bestFit="1" customWidth="1"/>
  </cols>
  <sheetData>
    <row r="2" spans="2:3">
      <c r="B2" s="140" t="s">
        <v>333</v>
      </c>
      <c r="C2" s="140"/>
    </row>
    <row r="3" spans="2:3">
      <c r="B3" s="109"/>
      <c r="C3" s="109"/>
    </row>
    <row r="4" spans="2:3">
      <c r="B4" s="143" t="s">
        <v>334</v>
      </c>
      <c r="C4" s="144" t="s">
        <v>335</v>
      </c>
    </row>
    <row r="5" spans="2:3">
      <c r="B5" s="111" t="s">
        <v>336</v>
      </c>
      <c r="C5" s="145">
        <v>4</v>
      </c>
    </row>
    <row r="6" spans="2:3">
      <c r="B6" s="111" t="s">
        <v>337</v>
      </c>
      <c r="C6" s="146">
        <v>35</v>
      </c>
    </row>
    <row r="7" spans="2:3">
      <c r="B7" s="111" t="s">
        <v>338</v>
      </c>
      <c r="C7" s="146">
        <v>12</v>
      </c>
    </row>
    <row r="8" spans="2:3">
      <c r="B8" s="111" t="s">
        <v>339</v>
      </c>
      <c r="C8" s="146">
        <v>38</v>
      </c>
    </row>
    <row r="9" spans="2:3">
      <c r="B9" s="111" t="s">
        <v>340</v>
      </c>
      <c r="C9" s="146">
        <v>18</v>
      </c>
    </row>
    <row r="10" spans="2:3">
      <c r="B10" s="111" t="s">
        <v>341</v>
      </c>
      <c r="C10" s="145">
        <v>16</v>
      </c>
    </row>
    <row r="11" spans="2:3">
      <c r="B11" s="111" t="s">
        <v>342</v>
      </c>
      <c r="C11" s="146">
        <v>16</v>
      </c>
    </row>
    <row r="12" spans="2:3">
      <c r="B12" s="111" t="s">
        <v>343</v>
      </c>
      <c r="C12" s="146">
        <v>18</v>
      </c>
    </row>
    <row r="13" spans="2:3">
      <c r="B13" s="111" t="s">
        <v>344</v>
      </c>
      <c r="C13" s="146">
        <v>36</v>
      </c>
    </row>
    <row r="14" spans="2:3">
      <c r="B14" s="111" t="s">
        <v>345</v>
      </c>
      <c r="C14" s="146">
        <v>23</v>
      </c>
    </row>
    <row r="15" spans="2:3">
      <c r="B15" s="111" t="s">
        <v>346</v>
      </c>
      <c r="C15" s="146">
        <v>21</v>
      </c>
    </row>
    <row r="16" spans="2:3">
      <c r="B16" s="111" t="s">
        <v>347</v>
      </c>
      <c r="C16" s="146">
        <v>25</v>
      </c>
    </row>
    <row r="17" spans="2:3">
      <c r="B17" s="111" t="s">
        <v>348</v>
      </c>
      <c r="C17" s="146">
        <v>14</v>
      </c>
    </row>
    <row r="18" spans="2:3">
      <c r="B18" s="111" t="s">
        <v>349</v>
      </c>
      <c r="C18" s="146">
        <v>39</v>
      </c>
    </row>
    <row r="19" spans="2:3">
      <c r="B19" s="111" t="s">
        <v>350</v>
      </c>
      <c r="C19" s="146">
        <v>23</v>
      </c>
    </row>
    <row r="20" spans="2:3">
      <c r="B20" s="147" t="s">
        <v>17</v>
      </c>
      <c r="C20" s="148">
        <v>338</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500E8-80F7-4536-9E27-CFF5A44007D3}">
  <sheetPr>
    <tabColor rgb="FFDE1731"/>
    <pageSetUpPr fitToPage="1"/>
  </sheetPr>
  <dimension ref="B2:K13"/>
  <sheetViews>
    <sheetView showGridLines="0" topLeftCell="B1" zoomScale="90" zoomScaleNormal="90" workbookViewId="0">
      <selection activeCell="B2" sqref="B2"/>
    </sheetView>
  </sheetViews>
  <sheetFormatPr defaultColWidth="11.42578125" defaultRowHeight="15"/>
  <cols>
    <col min="1" max="1" width="7.5703125" customWidth="1"/>
    <col min="2" max="2" width="31.85546875" customWidth="1"/>
  </cols>
  <sheetData>
    <row r="2" spans="2:11">
      <c r="B2" s="55" t="s">
        <v>351</v>
      </c>
      <c r="D2" s="181"/>
    </row>
    <row r="3" spans="2:11">
      <c r="B3" s="55"/>
      <c r="D3" s="181"/>
    </row>
    <row r="4" spans="2:11" ht="17.25">
      <c r="B4" s="182" t="s">
        <v>352</v>
      </c>
      <c r="C4" s="182">
        <v>2017</v>
      </c>
      <c r="D4" s="182">
        <v>2018</v>
      </c>
      <c r="E4" s="182" t="s">
        <v>353</v>
      </c>
      <c r="F4" s="182">
        <v>2020</v>
      </c>
      <c r="G4" s="182">
        <v>2021</v>
      </c>
      <c r="H4" s="182">
        <v>2022</v>
      </c>
      <c r="I4" s="182">
        <v>2023</v>
      </c>
      <c r="J4" s="182">
        <v>2024</v>
      </c>
      <c r="K4" s="182">
        <v>2025</v>
      </c>
    </row>
    <row r="5" spans="2:11">
      <c r="B5" s="183" t="s">
        <v>354</v>
      </c>
      <c r="C5" s="184">
        <v>1719</v>
      </c>
      <c r="D5" s="184">
        <v>2269</v>
      </c>
      <c r="E5" s="184">
        <v>2436</v>
      </c>
      <c r="F5" s="184">
        <v>1889</v>
      </c>
      <c r="G5" s="184">
        <v>1746</v>
      </c>
      <c r="H5" s="184">
        <v>1803</v>
      </c>
      <c r="I5" s="184">
        <v>2051</v>
      </c>
      <c r="J5" s="185">
        <v>2072</v>
      </c>
      <c r="K5" s="185">
        <v>2550</v>
      </c>
    </row>
    <row r="6" spans="2:11">
      <c r="B6" s="183" t="s">
        <v>355</v>
      </c>
      <c r="C6" s="184">
        <v>473</v>
      </c>
      <c r="D6" s="184">
        <v>775.3</v>
      </c>
      <c r="E6" s="184">
        <v>390</v>
      </c>
      <c r="F6" s="184">
        <v>685</v>
      </c>
      <c r="G6" s="184">
        <v>364</v>
      </c>
      <c r="H6" s="184">
        <v>397</v>
      </c>
      <c r="I6" s="184">
        <v>460</v>
      </c>
      <c r="J6" s="184">
        <v>594</v>
      </c>
      <c r="K6" s="184">
        <v>601</v>
      </c>
    </row>
    <row r="7" spans="2:11">
      <c r="B7" s="183" t="s">
        <v>356</v>
      </c>
      <c r="C7" s="184">
        <v>208</v>
      </c>
      <c r="D7" s="184">
        <v>313.3</v>
      </c>
      <c r="E7" s="184">
        <v>214</v>
      </c>
      <c r="F7" s="184">
        <v>189</v>
      </c>
      <c r="G7" s="184">
        <v>189</v>
      </c>
      <c r="H7" s="184">
        <v>119</v>
      </c>
      <c r="I7" s="184">
        <v>155</v>
      </c>
      <c r="J7" s="184">
        <v>144</v>
      </c>
      <c r="K7" s="184">
        <v>167</v>
      </c>
    </row>
    <row r="8" spans="2:11">
      <c r="B8" s="186" t="s">
        <v>17</v>
      </c>
      <c r="C8" s="187">
        <f>SUM(C5:C7)</f>
        <v>2400</v>
      </c>
      <c r="D8" s="187">
        <f t="shared" ref="D8:H8" si="0">SUM(D5:D7)</f>
        <v>3357.6000000000004</v>
      </c>
      <c r="E8" s="187">
        <f t="shared" si="0"/>
        <v>3040</v>
      </c>
      <c r="F8" s="187">
        <f t="shared" si="0"/>
        <v>2763</v>
      </c>
      <c r="G8" s="187">
        <f t="shared" si="0"/>
        <v>2299</v>
      </c>
      <c r="H8" s="187">
        <f t="shared" si="0"/>
        <v>2319</v>
      </c>
      <c r="I8" s="187">
        <v>2665</v>
      </c>
      <c r="J8" s="187">
        <f>SUM(J5:J7)</f>
        <v>2810</v>
      </c>
      <c r="K8" s="187">
        <f>SUM(K5:K7)</f>
        <v>3318</v>
      </c>
    </row>
    <row r="9" spans="2:11" ht="15.75">
      <c r="B9" s="188" t="s">
        <v>357</v>
      </c>
      <c r="C9" s="189"/>
    </row>
    <row r="10" spans="2:11">
      <c r="B10" s="3"/>
      <c r="C10" s="190"/>
      <c r="D10" s="191"/>
    </row>
    <row r="11" spans="2:11">
      <c r="B11" s="3"/>
      <c r="C11" s="190"/>
      <c r="D11" s="191"/>
    </row>
    <row r="12" spans="2:11">
      <c r="B12" s="3"/>
      <c r="C12" s="190"/>
      <c r="D12" s="191"/>
    </row>
    <row r="13" spans="2:11">
      <c r="B13" s="3"/>
      <c r="C13" s="189"/>
    </row>
  </sheetData>
  <phoneticPr fontId="0" type="noConversion"/>
  <pageMargins left="0.7" right="0.7" top="0.75" bottom="0.75" header="0.3" footer="0.3"/>
  <pageSetup orientation="landscape"/>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83BDB-B80D-4C54-BD28-7D6A7B3FBB6E}">
  <sheetPr>
    <tabColor rgb="FFDE1731"/>
  </sheetPr>
  <dimension ref="B2:N29"/>
  <sheetViews>
    <sheetView showGridLines="0" zoomScale="70" zoomScaleNormal="70" workbookViewId="0">
      <selection activeCell="C4" sqref="C4"/>
    </sheetView>
  </sheetViews>
  <sheetFormatPr defaultColWidth="11.42578125" defaultRowHeight="15"/>
  <cols>
    <col min="1" max="1" width="7.5703125" customWidth="1"/>
  </cols>
  <sheetData>
    <row r="2" spans="2:14">
      <c r="B2" s="94" t="s">
        <v>358</v>
      </c>
    </row>
    <row r="3" spans="2:14">
      <c r="B3" s="188" t="s">
        <v>359</v>
      </c>
    </row>
    <row r="5" spans="2:14">
      <c r="B5" s="216" t="s">
        <v>288</v>
      </c>
      <c r="C5" s="217" t="s">
        <v>3</v>
      </c>
      <c r="D5" s="217" t="s">
        <v>4</v>
      </c>
      <c r="E5" s="217" t="s">
        <v>5</v>
      </c>
      <c r="F5" s="217" t="s">
        <v>6</v>
      </c>
      <c r="G5" s="217" t="s">
        <v>7</v>
      </c>
      <c r="H5" s="217" t="s">
        <v>8</v>
      </c>
      <c r="I5" s="217" t="s">
        <v>9</v>
      </c>
      <c r="J5" s="217" t="s">
        <v>10</v>
      </c>
      <c r="K5" s="217" t="s">
        <v>11</v>
      </c>
      <c r="L5" s="217" t="s">
        <v>12</v>
      </c>
      <c r="M5" s="217" t="s">
        <v>13</v>
      </c>
      <c r="N5" s="217" t="s">
        <v>14</v>
      </c>
    </row>
    <row r="6" spans="2:14">
      <c r="B6" s="137">
        <v>2007</v>
      </c>
      <c r="C6" s="138"/>
      <c r="D6" s="138"/>
      <c r="E6" s="138"/>
      <c r="F6" s="138"/>
      <c r="G6" s="116">
        <v>0.16200000000000001</v>
      </c>
      <c r="H6" s="116">
        <v>0.14599999999999999</v>
      </c>
      <c r="I6" s="116">
        <v>0.13</v>
      </c>
      <c r="J6" s="116">
        <v>0.122</v>
      </c>
      <c r="K6" s="116">
        <v>0.113</v>
      </c>
      <c r="L6" s="116">
        <v>0.128</v>
      </c>
      <c r="M6" s="116">
        <v>0.14299999999999999</v>
      </c>
      <c r="N6" s="116">
        <v>0.128</v>
      </c>
    </row>
    <row r="7" spans="2:14">
      <c r="B7" s="137">
        <v>2008</v>
      </c>
      <c r="C7" s="116">
        <v>0.126</v>
      </c>
      <c r="D7" s="116">
        <v>0.125</v>
      </c>
      <c r="E7" s="116">
        <v>0.122</v>
      </c>
      <c r="F7" s="116">
        <v>0.12</v>
      </c>
      <c r="G7" s="116">
        <v>0.156</v>
      </c>
      <c r="H7" s="116">
        <v>0.155</v>
      </c>
      <c r="I7" s="116">
        <v>0.153</v>
      </c>
      <c r="J7" s="116">
        <v>0.151</v>
      </c>
      <c r="K7" s="116">
        <v>0.16500000000000001</v>
      </c>
      <c r="L7" s="116">
        <v>0.14399999999999999</v>
      </c>
      <c r="M7" s="116">
        <v>0.11899999999999999</v>
      </c>
      <c r="N7" s="116">
        <v>0.11600000000000001</v>
      </c>
    </row>
    <row r="8" spans="2:14">
      <c r="B8" s="137">
        <v>2009</v>
      </c>
      <c r="C8" s="116">
        <v>0.13100000000000001</v>
      </c>
      <c r="D8" s="116">
        <v>0.123</v>
      </c>
      <c r="E8" s="116">
        <v>0.13700000000000001</v>
      </c>
      <c r="F8" s="116">
        <v>0.14499999999999999</v>
      </c>
      <c r="G8" s="116">
        <v>0.152</v>
      </c>
      <c r="H8" s="116">
        <v>0.159</v>
      </c>
      <c r="I8" s="116">
        <v>0.16500000000000001</v>
      </c>
      <c r="J8" s="116">
        <v>0.17199999999999999</v>
      </c>
      <c r="K8" s="116">
        <v>0.16900000000000001</v>
      </c>
      <c r="L8" s="116">
        <v>0.16500000000000001</v>
      </c>
      <c r="M8" s="116">
        <v>0.16900000000000001</v>
      </c>
      <c r="N8" s="116">
        <v>0.17199999999999999</v>
      </c>
    </row>
    <row r="9" spans="2:14">
      <c r="B9" s="137">
        <v>2010</v>
      </c>
      <c r="C9" s="116">
        <v>0.17499999999999999</v>
      </c>
      <c r="D9" s="116">
        <v>0.17799999999999999</v>
      </c>
      <c r="E9" s="116">
        <v>0.17699999999999999</v>
      </c>
      <c r="F9" s="116">
        <v>0.17699999999999999</v>
      </c>
      <c r="G9" s="116">
        <v>0.16300000000000001</v>
      </c>
      <c r="H9" s="116">
        <v>0.18099999999999999</v>
      </c>
      <c r="I9" s="116">
        <v>0.19500000000000001</v>
      </c>
      <c r="J9" s="116">
        <v>0.16900000000000001</v>
      </c>
      <c r="K9" s="116">
        <v>0.185</v>
      </c>
      <c r="L9" s="116">
        <v>0.17699999999999999</v>
      </c>
      <c r="M9" s="116">
        <v>0.19600000000000001</v>
      </c>
      <c r="N9" s="116">
        <v>0.188</v>
      </c>
    </row>
    <row r="10" spans="2:14">
      <c r="B10" s="137">
        <v>2011</v>
      </c>
      <c r="C10" s="116">
        <v>0.20499999999999999</v>
      </c>
      <c r="D10" s="116">
        <v>0.19899999999999998</v>
      </c>
      <c r="E10" s="116">
        <v>0.19400000000000001</v>
      </c>
      <c r="F10" s="116">
        <v>0.20799999999999999</v>
      </c>
      <c r="G10" s="116">
        <v>0.20300000000000001</v>
      </c>
      <c r="H10" s="116">
        <v>0.20100000000000001</v>
      </c>
      <c r="I10" s="116">
        <v>0.19899999999999998</v>
      </c>
      <c r="J10" s="116">
        <v>0.223</v>
      </c>
      <c r="K10" s="116">
        <v>0.222</v>
      </c>
      <c r="L10" s="116">
        <v>0.23599999999999999</v>
      </c>
      <c r="M10" s="116">
        <v>0.223</v>
      </c>
      <c r="N10" s="116">
        <v>0.23599999999999999</v>
      </c>
    </row>
    <row r="11" spans="2:14">
      <c r="B11" s="137">
        <v>2012</v>
      </c>
      <c r="C11" s="116">
        <v>0.23300000000000001</v>
      </c>
      <c r="D11" s="116">
        <v>0.27699999999999997</v>
      </c>
      <c r="E11" s="116">
        <v>0.22699999999999998</v>
      </c>
      <c r="F11" s="116">
        <v>0.245</v>
      </c>
      <c r="G11" s="116">
        <v>0.23899999999999999</v>
      </c>
      <c r="H11" s="116">
        <v>0.23300000000000001</v>
      </c>
      <c r="I11" s="116">
        <v>0.21800000000000003</v>
      </c>
      <c r="J11" s="116">
        <v>0.20300000000000001</v>
      </c>
      <c r="K11" s="116">
        <v>0.20550000000000002</v>
      </c>
      <c r="L11" s="116">
        <v>0.20799999999999999</v>
      </c>
      <c r="M11" s="116">
        <v>0.20350000000000001</v>
      </c>
      <c r="N11" s="116">
        <v>0.19900000000000001</v>
      </c>
    </row>
    <row r="12" spans="2:14">
      <c r="B12" s="137" t="s">
        <v>360</v>
      </c>
      <c r="C12" s="116">
        <v>0.21</v>
      </c>
      <c r="D12" s="116">
        <v>0.21</v>
      </c>
      <c r="E12" s="116">
        <v>0.21</v>
      </c>
      <c r="F12" s="116">
        <v>0.192</v>
      </c>
      <c r="G12" s="116">
        <v>0.192</v>
      </c>
      <c r="H12" s="116">
        <v>0.192</v>
      </c>
      <c r="I12" s="116">
        <v>0.22800000000000001</v>
      </c>
      <c r="J12" s="116">
        <v>0.22800000000000001</v>
      </c>
      <c r="K12" s="116">
        <v>0.22800000000000001</v>
      </c>
      <c r="L12" s="116">
        <v>0.23799999999999999</v>
      </c>
      <c r="M12" s="116">
        <v>0.23799999999999999</v>
      </c>
      <c r="N12" s="116">
        <v>0.23799999999999999</v>
      </c>
    </row>
    <row r="13" spans="2:14">
      <c r="B13" s="137" t="s">
        <v>361</v>
      </c>
      <c r="C13" s="116">
        <v>0.23499999999999999</v>
      </c>
      <c r="D13" s="116">
        <v>0.23499999999999999</v>
      </c>
      <c r="E13" s="116">
        <v>0.23499999999999999</v>
      </c>
      <c r="F13" s="116">
        <v>0.22800000000000001</v>
      </c>
      <c r="G13" s="116">
        <v>0.22800000000000001</v>
      </c>
      <c r="H13" s="116">
        <v>0.22800000000000001</v>
      </c>
      <c r="I13" s="116">
        <v>0.23400000000000001</v>
      </c>
      <c r="J13" s="116">
        <v>0.23400000000000001</v>
      </c>
      <c r="K13" s="116">
        <v>0.23400000000000001</v>
      </c>
      <c r="L13" s="116">
        <f>IF(N13="","",N13)</f>
        <v>0.27200000000000002</v>
      </c>
      <c r="M13" s="116">
        <f>IF(N13="","",N13)</f>
        <v>0.27200000000000002</v>
      </c>
      <c r="N13" s="139">
        <v>0.27200000000000002</v>
      </c>
    </row>
    <row r="14" spans="2:14">
      <c r="B14" s="137" t="s">
        <v>362</v>
      </c>
      <c r="C14" s="116">
        <v>0.245</v>
      </c>
      <c r="D14" s="116">
        <v>0.245</v>
      </c>
      <c r="E14" s="116">
        <v>0.245</v>
      </c>
      <c r="F14" s="116">
        <v>0.26700000000000002</v>
      </c>
      <c r="G14" s="116">
        <v>0.26700000000000002</v>
      </c>
      <c r="H14" s="116">
        <v>0.26700000000000002</v>
      </c>
      <c r="I14" s="116">
        <v>0.28699999999999998</v>
      </c>
      <c r="J14" s="116">
        <v>0.28699999999999998</v>
      </c>
      <c r="K14" s="116">
        <v>0.28699999999999998</v>
      </c>
      <c r="L14" s="116">
        <v>0.27600000000000002</v>
      </c>
      <c r="M14" s="116">
        <v>0.27600000000000002</v>
      </c>
      <c r="N14" s="139">
        <v>0.27600000000000002</v>
      </c>
    </row>
    <row r="15" spans="2:14">
      <c r="B15" s="137" t="s">
        <v>363</v>
      </c>
      <c r="C15" s="116">
        <v>0.28000000000000003</v>
      </c>
      <c r="D15" s="116">
        <v>0.28000000000000003</v>
      </c>
      <c r="E15" s="116">
        <v>0.28000000000000003</v>
      </c>
      <c r="F15" s="116">
        <v>0.30199999999999999</v>
      </c>
      <c r="G15" s="116">
        <v>0.30199999999999999</v>
      </c>
      <c r="H15" s="116">
        <v>0.30199999999999999</v>
      </c>
      <c r="I15" s="116">
        <v>0.28399999999999997</v>
      </c>
      <c r="J15" s="116">
        <v>0.28399999999999997</v>
      </c>
      <c r="K15" s="116">
        <v>0.28399999999999997</v>
      </c>
      <c r="L15" s="116">
        <v>0.34599999999999997</v>
      </c>
      <c r="M15" s="116">
        <v>0.34599999999999997</v>
      </c>
      <c r="N15" s="139">
        <v>0.34599999999999997</v>
      </c>
    </row>
    <row r="16" spans="2:14">
      <c r="B16" s="137" t="s">
        <v>364</v>
      </c>
      <c r="C16" s="116">
        <v>0.314</v>
      </c>
      <c r="D16" s="116">
        <v>0.314</v>
      </c>
      <c r="E16" s="116">
        <v>0.314</v>
      </c>
      <c r="F16" s="116">
        <v>0.30299999999999999</v>
      </c>
      <c r="G16" s="116">
        <v>0.30299999999999999</v>
      </c>
      <c r="H16" s="116">
        <v>0.30299999999999999</v>
      </c>
      <c r="I16" s="116">
        <v>0.26</v>
      </c>
      <c r="J16" s="116">
        <v>0.26</v>
      </c>
      <c r="K16" s="116">
        <v>0.26</v>
      </c>
      <c r="L16" s="116">
        <v>0.23699999999999999</v>
      </c>
      <c r="M16" s="116">
        <v>0.23699999999999999</v>
      </c>
      <c r="N16" s="139">
        <v>0.23699999999999999</v>
      </c>
    </row>
    <row r="17" spans="2:14">
      <c r="B17" s="137" t="s">
        <v>365</v>
      </c>
      <c r="C17" s="116">
        <v>0.28499999999999998</v>
      </c>
      <c r="D17" s="116">
        <v>0.28499999999999998</v>
      </c>
      <c r="E17" s="116">
        <v>0.28499999999999998</v>
      </c>
      <c r="F17" s="116">
        <v>0.255</v>
      </c>
      <c r="G17" s="116">
        <v>0.255</v>
      </c>
      <c r="H17" s="116">
        <v>0.255</v>
      </c>
      <c r="I17" s="116">
        <v>0.25800000000000001</v>
      </c>
      <c r="J17" s="116">
        <v>0.25800000000000001</v>
      </c>
      <c r="K17" s="116">
        <v>0.25800000000000001</v>
      </c>
      <c r="L17" s="116">
        <v>0.27100000000000002</v>
      </c>
      <c r="M17" s="116">
        <v>0.27100000000000002</v>
      </c>
      <c r="N17" s="139">
        <v>0.27100000000000002</v>
      </c>
    </row>
    <row r="18" spans="2:14">
      <c r="B18" s="137" t="s">
        <v>366</v>
      </c>
      <c r="C18" s="116">
        <v>0.245</v>
      </c>
      <c r="D18" s="116">
        <v>0.245</v>
      </c>
      <c r="E18" s="116">
        <v>0.245</v>
      </c>
      <c r="F18" s="116">
        <v>0.25700000000000001</v>
      </c>
      <c r="G18" s="116">
        <v>0.25700000000000001</v>
      </c>
      <c r="H18" s="116">
        <v>0.25700000000000001</v>
      </c>
      <c r="I18" s="116">
        <v>0.26600000000000001</v>
      </c>
      <c r="J18" s="116">
        <v>0.26600000000000001</v>
      </c>
      <c r="K18" s="116">
        <v>0.26600000000000001</v>
      </c>
      <c r="L18" s="116">
        <v>0.32700000000000001</v>
      </c>
      <c r="M18" s="116">
        <v>0.32700000000000001</v>
      </c>
      <c r="N18" s="139">
        <v>0.32700000000000001</v>
      </c>
    </row>
    <row r="19" spans="2:14">
      <c r="B19" s="137" t="s">
        <v>367</v>
      </c>
      <c r="C19" s="116">
        <v>0.35200000000000004</v>
      </c>
      <c r="D19" s="116">
        <v>0.35200000000000004</v>
      </c>
      <c r="E19" s="116">
        <v>0.35200000000000004</v>
      </c>
      <c r="F19" s="116" t="s">
        <v>368</v>
      </c>
      <c r="G19" s="116" t="s">
        <v>368</v>
      </c>
      <c r="H19" s="116" t="s">
        <v>368</v>
      </c>
      <c r="I19" s="116" t="s">
        <v>368</v>
      </c>
      <c r="J19" s="116" t="s">
        <v>368</v>
      </c>
      <c r="K19" s="116" t="s">
        <v>368</v>
      </c>
      <c r="L19" s="116">
        <v>0.36499999999999999</v>
      </c>
      <c r="M19" s="116">
        <v>0.36499999999999999</v>
      </c>
      <c r="N19" s="139">
        <v>0.36499999999999999</v>
      </c>
    </row>
    <row r="20" spans="2:14">
      <c r="B20" s="137" t="s">
        <v>369</v>
      </c>
      <c r="C20" s="116">
        <v>0.35100000000000003</v>
      </c>
      <c r="D20" s="116">
        <v>0.35100000000000003</v>
      </c>
      <c r="E20" s="116">
        <v>0.35100000000000003</v>
      </c>
      <c r="F20" s="116" t="s">
        <v>368</v>
      </c>
      <c r="G20" s="116" t="s">
        <v>368</v>
      </c>
      <c r="H20" s="116" t="s">
        <v>368</v>
      </c>
      <c r="I20" s="116">
        <v>0.29899999999999999</v>
      </c>
      <c r="J20" s="116">
        <v>0.29899999999999999</v>
      </c>
      <c r="K20" s="116">
        <v>0.29899999999999999</v>
      </c>
      <c r="L20" s="116">
        <v>0.312</v>
      </c>
      <c r="M20" s="116">
        <v>0.312</v>
      </c>
      <c r="N20" s="116">
        <v>0.312</v>
      </c>
    </row>
    <row r="21" spans="2:14">
      <c r="B21" s="137" t="s">
        <v>370</v>
      </c>
      <c r="C21" s="116">
        <v>0.40300000000000002</v>
      </c>
      <c r="D21" s="116">
        <v>0.40300000000000002</v>
      </c>
      <c r="E21" s="116">
        <v>0.40300000000000002</v>
      </c>
      <c r="F21" s="116">
        <v>0.40300000000000002</v>
      </c>
      <c r="G21" s="116">
        <v>0.40300000000000002</v>
      </c>
      <c r="H21" s="116">
        <v>0.40300000000000002</v>
      </c>
      <c r="I21" s="116">
        <v>0.44</v>
      </c>
      <c r="J21" s="116">
        <v>0.44</v>
      </c>
      <c r="K21" s="116">
        <v>0.44</v>
      </c>
      <c r="L21" s="116">
        <v>0.44</v>
      </c>
      <c r="M21" s="116">
        <v>0.44</v>
      </c>
      <c r="N21" s="116">
        <v>0.44</v>
      </c>
    </row>
    <row r="22" spans="2:14">
      <c r="B22" s="149" t="s">
        <v>371</v>
      </c>
      <c r="C22" s="116">
        <v>0.45800000000000002</v>
      </c>
      <c r="D22" s="116">
        <v>0.45800000000000002</v>
      </c>
      <c r="E22" s="116">
        <v>0.45800000000000002</v>
      </c>
      <c r="F22" s="116">
        <v>0.45800000000000002</v>
      </c>
      <c r="G22" s="116">
        <v>0.45800000000000002</v>
      </c>
      <c r="H22" s="116">
        <v>0.45800000000000002</v>
      </c>
      <c r="I22" s="116">
        <v>0.39800000000000002</v>
      </c>
      <c r="J22" s="116">
        <v>0.39800000000000002</v>
      </c>
      <c r="K22" s="116">
        <v>0.39800000000000002</v>
      </c>
      <c r="L22" s="116">
        <v>0.39800000000000002</v>
      </c>
      <c r="M22" s="116">
        <v>0.39800000000000002</v>
      </c>
      <c r="N22" s="116">
        <v>0.39800000000000002</v>
      </c>
    </row>
    <row r="23" spans="2:14">
      <c r="B23" s="149" t="s">
        <v>68</v>
      </c>
      <c r="C23" s="116">
        <v>0.38200000000000001</v>
      </c>
      <c r="D23" s="116">
        <v>0.38200000000000001</v>
      </c>
      <c r="E23" s="116">
        <v>0.38200000000000001</v>
      </c>
      <c r="F23" s="116">
        <v>0.38200000000000001</v>
      </c>
      <c r="G23" s="116">
        <v>0.38200000000000001</v>
      </c>
      <c r="H23" s="116">
        <v>0.38200000000000001</v>
      </c>
      <c r="I23" s="116">
        <v>0.375</v>
      </c>
      <c r="J23" s="116">
        <v>0.375</v>
      </c>
      <c r="K23" s="116">
        <v>0.375</v>
      </c>
      <c r="L23" s="116">
        <v>0.375</v>
      </c>
      <c r="M23" s="116">
        <v>0.375</v>
      </c>
      <c r="N23" s="116">
        <v>0.375</v>
      </c>
    </row>
    <row r="24" spans="2:14">
      <c r="B24" s="149" t="s">
        <v>372</v>
      </c>
      <c r="C24" s="116">
        <v>0.36499999999999999</v>
      </c>
      <c r="D24" s="116">
        <v>0.36499999999999999</v>
      </c>
      <c r="E24" s="116">
        <v>0.36499999999999999</v>
      </c>
      <c r="F24" s="116">
        <v>0.36499999999999999</v>
      </c>
      <c r="G24" s="116">
        <v>0.36499999999999999</v>
      </c>
      <c r="H24" s="116">
        <v>0.36499999999999999</v>
      </c>
      <c r="I24" s="150"/>
      <c r="J24" s="150"/>
      <c r="K24" s="150"/>
      <c r="L24" s="150"/>
      <c r="M24" s="150"/>
      <c r="N24" s="150"/>
    </row>
    <row r="26" spans="2:14">
      <c r="B26" s="188" t="s">
        <v>373</v>
      </c>
      <c r="C26" s="188"/>
      <c r="D26" s="188"/>
      <c r="E26" s="188"/>
      <c r="F26" s="188"/>
      <c r="G26" s="188"/>
      <c r="H26" s="188"/>
      <c r="I26" s="188"/>
      <c r="J26" s="188"/>
      <c r="K26" s="188"/>
      <c r="L26" s="188"/>
      <c r="M26" s="188"/>
    </row>
    <row r="27" spans="2:14">
      <c r="B27" s="188" t="s">
        <v>374</v>
      </c>
      <c r="C27" s="188"/>
      <c r="D27" s="188"/>
      <c r="E27" s="188"/>
      <c r="F27" s="188"/>
      <c r="G27" s="188"/>
      <c r="H27" s="188"/>
      <c r="I27" s="188"/>
      <c r="J27" s="188"/>
      <c r="K27" s="188"/>
      <c r="L27" s="188"/>
      <c r="M27" s="188"/>
    </row>
    <row r="28" spans="2:14" ht="28.5" customHeight="1">
      <c r="B28" s="319" t="s">
        <v>375</v>
      </c>
      <c r="C28" s="319"/>
      <c r="D28" s="319"/>
      <c r="E28" s="319"/>
      <c r="F28" s="319"/>
      <c r="G28" s="319"/>
      <c r="H28" s="319"/>
      <c r="I28" s="319"/>
      <c r="J28" s="319"/>
      <c r="K28" s="319"/>
      <c r="L28" s="319"/>
      <c r="M28" s="319"/>
    </row>
    <row r="29" spans="2:14">
      <c r="B29" s="188" t="s">
        <v>376</v>
      </c>
      <c r="C29" s="188"/>
      <c r="D29" s="188"/>
      <c r="E29" s="188"/>
      <c r="F29" s="188"/>
      <c r="G29" s="188"/>
      <c r="H29" s="188"/>
      <c r="I29" s="188"/>
      <c r="J29" s="188"/>
      <c r="K29" s="188"/>
      <c r="L29" s="188"/>
      <c r="M29" s="188"/>
    </row>
  </sheetData>
  <mergeCells count="1">
    <mergeCell ref="B28:M28"/>
  </mergeCells>
  <phoneticPr fontId="26" type="noConversion"/>
  <conditionalFormatting sqref="N13:N19">
    <cfRule type="cellIs" dxfId="0" priority="3" operator="equal">
      <formula>""</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656A7-64B5-403F-85FC-20AAEEA5572F}">
  <sheetPr>
    <tabColor rgb="FFDE1731"/>
  </sheetPr>
  <dimension ref="B2:S21"/>
  <sheetViews>
    <sheetView showGridLines="0" zoomScale="80" zoomScaleNormal="80" workbookViewId="0">
      <selection activeCell="B20" sqref="B20"/>
    </sheetView>
  </sheetViews>
  <sheetFormatPr defaultColWidth="11.42578125" defaultRowHeight="15"/>
  <cols>
    <col min="1" max="1" width="7.5703125" customWidth="1"/>
    <col min="3" max="11" width="13.140625" customWidth="1"/>
    <col min="12" max="13" width="13.140625" bestFit="1" customWidth="1"/>
  </cols>
  <sheetData>
    <row r="2" spans="2:19">
      <c r="B2" s="94" t="s">
        <v>16</v>
      </c>
    </row>
    <row r="4" spans="2:19">
      <c r="C4" s="98">
        <v>2009</v>
      </c>
      <c r="D4" s="98">
        <v>2010</v>
      </c>
      <c r="E4" s="98">
        <v>2011</v>
      </c>
      <c r="F4" s="98">
        <v>2012</v>
      </c>
      <c r="G4" s="98">
        <v>2013</v>
      </c>
      <c r="H4" s="98">
        <v>2014</v>
      </c>
      <c r="I4" s="98">
        <v>2015</v>
      </c>
      <c r="J4" s="98">
        <v>2016</v>
      </c>
      <c r="K4" s="98">
        <v>2017</v>
      </c>
      <c r="L4" s="98">
        <v>2018</v>
      </c>
      <c r="M4" s="98">
        <v>2019</v>
      </c>
      <c r="N4" s="98">
        <v>2020</v>
      </c>
      <c r="O4" s="98">
        <v>2021</v>
      </c>
      <c r="P4" s="98">
        <v>2022</v>
      </c>
      <c r="Q4" s="98">
        <v>2023</v>
      </c>
      <c r="R4" s="98">
        <v>2024</v>
      </c>
      <c r="S4" s="98">
        <v>2025</v>
      </c>
    </row>
    <row r="5" spans="2:19">
      <c r="B5" s="16" t="s">
        <v>3</v>
      </c>
      <c r="C5" s="17">
        <v>80933968</v>
      </c>
      <c r="D5" s="17">
        <v>81294809</v>
      </c>
      <c r="E5" s="17">
        <v>81862930</v>
      </c>
      <c r="F5" s="17">
        <v>82383326</v>
      </c>
      <c r="G5" s="18">
        <v>83039519</v>
      </c>
      <c r="H5" s="14">
        <v>81796218</v>
      </c>
      <c r="I5" s="14">
        <v>78793458</v>
      </c>
      <c r="J5" s="14">
        <v>76633029</v>
      </c>
      <c r="K5" s="14">
        <v>75442044</v>
      </c>
      <c r="L5" s="14">
        <v>81086046</v>
      </c>
      <c r="M5" s="14">
        <v>84889694</v>
      </c>
      <c r="N5" s="14">
        <v>70915086</v>
      </c>
      <c r="O5" s="14">
        <v>36396472</v>
      </c>
      <c r="P5" s="14">
        <v>50439275</v>
      </c>
      <c r="Q5" s="14">
        <v>58541964</v>
      </c>
      <c r="R5" s="14">
        <v>68055008</v>
      </c>
      <c r="S5" s="14">
        <v>70668364</v>
      </c>
    </row>
    <row r="6" spans="2:19">
      <c r="B6" s="16" t="s">
        <v>4</v>
      </c>
      <c r="C6" s="17">
        <v>66206670</v>
      </c>
      <c r="D6" s="17">
        <v>64241039</v>
      </c>
      <c r="E6" s="17">
        <v>67173642</v>
      </c>
      <c r="F6" s="17">
        <v>65654985</v>
      </c>
      <c r="G6" s="18">
        <v>64421762</v>
      </c>
      <c r="H6" s="14">
        <v>63698782</v>
      </c>
      <c r="I6" s="14">
        <v>64512008</v>
      </c>
      <c r="J6" s="14">
        <v>66813015</v>
      </c>
      <c r="K6" s="14">
        <v>62679794</v>
      </c>
      <c r="L6" s="14">
        <v>68101048</v>
      </c>
      <c r="M6" s="14">
        <v>69297396</v>
      </c>
      <c r="N6" s="14">
        <v>59730178</v>
      </c>
      <c r="O6" s="14">
        <v>36078817</v>
      </c>
      <c r="P6" s="14">
        <v>42690670</v>
      </c>
      <c r="Q6" s="14">
        <v>49823838</v>
      </c>
      <c r="R6" s="14">
        <v>59046067</v>
      </c>
      <c r="S6" s="14">
        <v>58392948</v>
      </c>
    </row>
    <row r="7" spans="2:19">
      <c r="B7" s="16" t="s">
        <v>5</v>
      </c>
      <c r="C7" s="17">
        <v>96647493</v>
      </c>
      <c r="D7" s="17">
        <v>91914800.460999995</v>
      </c>
      <c r="E7" s="17">
        <v>99287774</v>
      </c>
      <c r="F7" s="17">
        <v>94288042</v>
      </c>
      <c r="G7" s="18">
        <v>90928356</v>
      </c>
      <c r="H7" s="14">
        <v>94158183</v>
      </c>
      <c r="I7" s="14">
        <v>93248362</v>
      </c>
      <c r="J7" s="14">
        <v>90459821</v>
      </c>
      <c r="K7" s="14">
        <v>94309073</v>
      </c>
      <c r="L7" s="14">
        <v>95729911</v>
      </c>
      <c r="M7" s="14">
        <v>98882745</v>
      </c>
      <c r="N7" s="14">
        <v>48464641</v>
      </c>
      <c r="O7" s="14">
        <v>38900057</v>
      </c>
      <c r="P7" s="14">
        <v>67888295</v>
      </c>
      <c r="Q7" s="14">
        <v>75115187</v>
      </c>
      <c r="R7" s="14">
        <v>79080936</v>
      </c>
      <c r="S7" s="14">
        <v>84567187</v>
      </c>
    </row>
    <row r="8" spans="2:19">
      <c r="B8" s="16" t="s">
        <v>6</v>
      </c>
      <c r="C8" s="17">
        <v>95664225</v>
      </c>
      <c r="D8" s="17">
        <v>98579572.752000004</v>
      </c>
      <c r="E8" s="17">
        <v>95872449</v>
      </c>
      <c r="F8" s="17">
        <v>91316563</v>
      </c>
      <c r="G8" s="18">
        <v>99904140</v>
      </c>
      <c r="H8" s="14">
        <v>95828508</v>
      </c>
      <c r="I8" s="14">
        <v>92909518</v>
      </c>
      <c r="J8" s="14">
        <v>90359138</v>
      </c>
      <c r="K8" s="14">
        <v>83955678</v>
      </c>
      <c r="L8" s="14">
        <v>97624655</v>
      </c>
      <c r="M8" s="14">
        <v>99240928</v>
      </c>
      <c r="N8" s="14">
        <v>15129878</v>
      </c>
      <c r="O8" s="14">
        <v>24020846</v>
      </c>
      <c r="P8" s="14">
        <v>66248322</v>
      </c>
      <c r="Q8" s="14">
        <v>69558671</v>
      </c>
      <c r="R8" s="14">
        <v>85314495</v>
      </c>
      <c r="S8" s="14">
        <v>84627939</v>
      </c>
    </row>
    <row r="9" spans="2:19">
      <c r="B9" s="16" t="s">
        <v>7</v>
      </c>
      <c r="C9" s="17">
        <v>92436981</v>
      </c>
      <c r="D9" s="17">
        <v>100996309</v>
      </c>
      <c r="E9" s="17">
        <v>101107501</v>
      </c>
      <c r="F9" s="17">
        <v>96746668</v>
      </c>
      <c r="G9" s="18">
        <v>95567584</v>
      </c>
      <c r="H9" s="14">
        <v>95510916</v>
      </c>
      <c r="I9" s="14">
        <v>88934747</v>
      </c>
      <c r="J9" s="14">
        <v>93978784</v>
      </c>
      <c r="K9" s="14">
        <v>94863191</v>
      </c>
      <c r="L9" s="14">
        <v>98386967</v>
      </c>
      <c r="M9" s="14">
        <v>100025186</v>
      </c>
      <c r="N9" s="14">
        <v>12683372</v>
      </c>
      <c r="O9" s="14">
        <v>33952409</v>
      </c>
      <c r="P9" s="14">
        <v>69451109</v>
      </c>
      <c r="Q9" s="14">
        <v>76953244</v>
      </c>
      <c r="R9" s="14">
        <v>78977835</v>
      </c>
      <c r="S9" s="14">
        <v>82944542</v>
      </c>
    </row>
    <row r="10" spans="2:19">
      <c r="B10" s="16" t="s">
        <v>8</v>
      </c>
      <c r="C10" s="17">
        <v>90559726</v>
      </c>
      <c r="D10" s="17">
        <v>96541681.791999981</v>
      </c>
      <c r="E10" s="17">
        <v>93414270</v>
      </c>
      <c r="F10" s="17">
        <v>94584908</v>
      </c>
      <c r="G10" s="18">
        <v>92060536</v>
      </c>
      <c r="H10" s="14">
        <v>89739503</v>
      </c>
      <c r="I10" s="14">
        <v>89913551</v>
      </c>
      <c r="J10" s="14">
        <v>86577958</v>
      </c>
      <c r="K10" s="14">
        <v>88442974</v>
      </c>
      <c r="L10" s="14">
        <v>94494401</v>
      </c>
      <c r="M10" s="14">
        <v>93871560</v>
      </c>
      <c r="N10" s="14">
        <v>10799851</v>
      </c>
      <c r="O10" s="14">
        <v>33085322</v>
      </c>
      <c r="P10" s="14">
        <v>62803174</v>
      </c>
      <c r="Q10" s="14">
        <v>69371069</v>
      </c>
      <c r="R10" s="14">
        <v>70304351</v>
      </c>
      <c r="S10" s="14">
        <v>78178196</v>
      </c>
    </row>
    <row r="11" spans="2:19">
      <c r="B11" s="16" t="s">
        <v>9</v>
      </c>
      <c r="C11" s="17">
        <v>91939572</v>
      </c>
      <c r="D11" s="17">
        <v>94551320.170000002</v>
      </c>
      <c r="E11" s="17">
        <v>90611677</v>
      </c>
      <c r="F11" s="17">
        <v>90157871</v>
      </c>
      <c r="G11" s="18">
        <v>93338289</v>
      </c>
      <c r="H11" s="14">
        <v>90997460</v>
      </c>
      <c r="I11" s="14">
        <v>87325582</v>
      </c>
      <c r="J11" s="14">
        <v>84892381</v>
      </c>
      <c r="K11" s="14">
        <v>87837535</v>
      </c>
      <c r="L11" s="14">
        <v>87495800</v>
      </c>
      <c r="M11" s="14">
        <v>93801693</v>
      </c>
      <c r="N11" s="14">
        <v>13225844</v>
      </c>
      <c r="O11" s="14">
        <v>45155952</v>
      </c>
      <c r="P11" s="14">
        <v>59961752</v>
      </c>
      <c r="Q11" s="14">
        <v>71064542</v>
      </c>
      <c r="R11" s="14">
        <v>79458640</v>
      </c>
      <c r="S11" s="14">
        <v>81787072</v>
      </c>
    </row>
    <row r="12" spans="2:19">
      <c r="B12" s="16" t="s">
        <v>10</v>
      </c>
      <c r="C12" s="17">
        <v>95948700</v>
      </c>
      <c r="D12" s="17">
        <v>99321786.879999995</v>
      </c>
      <c r="E12" s="17">
        <v>92499938</v>
      </c>
      <c r="F12" s="17">
        <v>98645306</v>
      </c>
      <c r="G12" s="18">
        <v>97828940</v>
      </c>
      <c r="H12" s="14">
        <v>93668508</v>
      </c>
      <c r="I12" s="14">
        <v>89740318</v>
      </c>
      <c r="J12" s="14">
        <v>93037967</v>
      </c>
      <c r="K12" s="14">
        <v>95602277</v>
      </c>
      <c r="L12" s="14">
        <v>101161943</v>
      </c>
      <c r="M12" s="14">
        <v>100338642</v>
      </c>
      <c r="N12" s="14">
        <v>19448326</v>
      </c>
      <c r="O12" s="14">
        <v>51224699</v>
      </c>
      <c r="P12" s="14">
        <v>70300418</v>
      </c>
      <c r="Q12" s="14">
        <v>77165494</v>
      </c>
      <c r="R12" s="14">
        <v>82221684</v>
      </c>
      <c r="S12" s="14">
        <v>83179205</v>
      </c>
    </row>
    <row r="13" spans="2:19">
      <c r="B13" s="16" t="s">
        <v>11</v>
      </c>
      <c r="C13" s="17">
        <v>91636850</v>
      </c>
      <c r="D13" s="17">
        <v>93264871.730000004</v>
      </c>
      <c r="E13" s="17">
        <v>93050291</v>
      </c>
      <c r="F13" s="17">
        <v>85226727</v>
      </c>
      <c r="G13" s="18">
        <v>85262221</v>
      </c>
      <c r="H13" s="14">
        <v>88183310</v>
      </c>
      <c r="I13" s="14">
        <v>87462661</v>
      </c>
      <c r="J13" s="14">
        <v>88476482</v>
      </c>
      <c r="K13" s="14">
        <v>87426409</v>
      </c>
      <c r="L13" s="14">
        <v>85206515</v>
      </c>
      <c r="M13" s="14">
        <v>87137435</v>
      </c>
      <c r="N13" s="14">
        <v>27635092</v>
      </c>
      <c r="O13" s="14">
        <v>52187642</v>
      </c>
      <c r="P13" s="14">
        <v>65109590</v>
      </c>
      <c r="Q13" s="14">
        <v>70965057</v>
      </c>
      <c r="R13" s="14">
        <v>73866264</v>
      </c>
      <c r="S13" s="14">
        <v>79608266</v>
      </c>
    </row>
    <row r="14" spans="2:19">
      <c r="B14" s="16" t="s">
        <v>12</v>
      </c>
      <c r="C14" s="17">
        <v>97434491</v>
      </c>
      <c r="D14" s="17">
        <v>98502057.5</v>
      </c>
      <c r="E14" s="17">
        <v>92681684</v>
      </c>
      <c r="F14" s="17">
        <v>100577178</v>
      </c>
      <c r="G14" s="18">
        <v>101646123</v>
      </c>
      <c r="H14" s="14">
        <v>99764936</v>
      </c>
      <c r="I14" s="14">
        <v>92992749</v>
      </c>
      <c r="J14" s="14">
        <v>87421152</v>
      </c>
      <c r="K14" s="14">
        <v>94126515</v>
      </c>
      <c r="L14" s="14">
        <v>103002323</v>
      </c>
      <c r="M14" s="14">
        <v>75557786</v>
      </c>
      <c r="N14" s="14">
        <v>36266102</v>
      </c>
      <c r="O14" s="14">
        <v>56278852</v>
      </c>
      <c r="P14" s="14">
        <v>66769607</v>
      </c>
      <c r="Q14" s="14">
        <v>78202947</v>
      </c>
      <c r="R14" s="14">
        <v>87148363</v>
      </c>
      <c r="S14" s="14">
        <v>89950688</v>
      </c>
    </row>
    <row r="15" spans="2:19">
      <c r="B15" s="16" t="s">
        <v>13</v>
      </c>
      <c r="C15" s="17">
        <v>96296631</v>
      </c>
      <c r="D15" s="17">
        <v>97521277.949999988</v>
      </c>
      <c r="E15" s="17">
        <v>95381407</v>
      </c>
      <c r="F15" s="17">
        <v>94913039</v>
      </c>
      <c r="G15" s="18">
        <v>95361407</v>
      </c>
      <c r="H15" s="14">
        <v>91475960</v>
      </c>
      <c r="I15" s="14">
        <v>92188661</v>
      </c>
      <c r="J15" s="14">
        <v>89724745</v>
      </c>
      <c r="K15" s="14">
        <v>96456830</v>
      </c>
      <c r="L15" s="14">
        <v>95177954</v>
      </c>
      <c r="M15" s="14">
        <v>60782052</v>
      </c>
      <c r="N15" s="14">
        <v>40299774</v>
      </c>
      <c r="O15" s="14">
        <v>58245862</v>
      </c>
      <c r="P15" s="14">
        <v>68634350</v>
      </c>
      <c r="Q15" s="14">
        <v>79754706</v>
      </c>
      <c r="R15" s="14">
        <v>82811484</v>
      </c>
      <c r="S15" s="14">
        <v>83463881</v>
      </c>
    </row>
    <row r="16" spans="2:19">
      <c r="B16" s="16" t="s">
        <v>14</v>
      </c>
      <c r="C16" s="17">
        <v>95772084</v>
      </c>
      <c r="D16" s="17">
        <v>97809949.179999992</v>
      </c>
      <c r="E16" s="17">
        <v>95317793</v>
      </c>
      <c r="F16" s="17">
        <v>93395573</v>
      </c>
      <c r="G16" s="18">
        <v>95121669</v>
      </c>
      <c r="H16" s="14">
        <v>92031162</v>
      </c>
      <c r="I16" s="14">
        <v>89379387</v>
      </c>
      <c r="J16" s="14">
        <v>88768004</v>
      </c>
      <c r="K16" s="14">
        <v>90679882</v>
      </c>
      <c r="L16" s="14">
        <v>92608972</v>
      </c>
      <c r="M16" s="14">
        <v>73667395</v>
      </c>
      <c r="N16" s="14">
        <v>41962507</v>
      </c>
      <c r="O16" s="14">
        <v>61422008</v>
      </c>
      <c r="P16" s="14">
        <v>66667069</v>
      </c>
      <c r="Q16" s="14">
        <v>75304854</v>
      </c>
      <c r="R16" s="14">
        <v>79735121</v>
      </c>
      <c r="S16" s="14">
        <v>80835979</v>
      </c>
    </row>
    <row r="17" spans="2:19">
      <c r="B17" s="19" t="s">
        <v>17</v>
      </c>
      <c r="C17" s="20">
        <v>1091477391</v>
      </c>
      <c r="D17" s="20">
        <v>1114539475.415</v>
      </c>
      <c r="E17" s="20">
        <v>1098261356</v>
      </c>
      <c r="F17" s="20">
        <v>1087890186</v>
      </c>
      <c r="G17" s="20">
        <v>1094480546</v>
      </c>
      <c r="H17" s="20">
        <v>1076853446</v>
      </c>
      <c r="I17" s="20">
        <v>1047401002</v>
      </c>
      <c r="J17" s="20">
        <v>1037142476</v>
      </c>
      <c r="K17" s="20">
        <v>1051822202</v>
      </c>
      <c r="L17" s="20">
        <v>1100076535</v>
      </c>
      <c r="M17" s="20">
        <v>1037492512</v>
      </c>
      <c r="N17" s="82">
        <v>396560651</v>
      </c>
      <c r="O17" s="82">
        <v>526948938</v>
      </c>
      <c r="P17" s="82">
        <f>SUM(P5:P16)</f>
        <v>756963631</v>
      </c>
      <c r="Q17" s="82">
        <f>SUM(Q5:Q16)</f>
        <v>851821573</v>
      </c>
      <c r="R17" s="82">
        <f>SUM(R5:R16)</f>
        <v>926020248</v>
      </c>
      <c r="S17" s="82">
        <f>SUM(S5:S16)</f>
        <v>958204267</v>
      </c>
    </row>
    <row r="19" spans="2:19">
      <c r="C19" s="48"/>
      <c r="D19" s="48"/>
      <c r="E19" s="48"/>
      <c r="F19" s="48"/>
      <c r="G19" s="48"/>
      <c r="H19" s="48"/>
      <c r="I19" s="48"/>
      <c r="J19" s="48"/>
      <c r="K19" s="48"/>
      <c r="L19" s="48"/>
    </row>
    <row r="20" spans="2:19">
      <c r="B20" t="s">
        <v>15</v>
      </c>
    </row>
    <row r="21" spans="2:19">
      <c r="C21" s="15"/>
      <c r="D21" s="15"/>
      <c r="E21" s="15"/>
      <c r="F21" s="15"/>
      <c r="G21" s="15"/>
      <c r="H21" s="15"/>
      <c r="I21" s="15"/>
      <c r="J21" s="15"/>
      <c r="K21" s="15"/>
      <c r="L21" s="15"/>
    </row>
  </sheetData>
  <conditionalFormatting sqref="H5:S16">
    <cfRule type="cellIs" dxfId="15" priority="1" operator="equal">
      <formula>""</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00F99-DCF4-47E7-B455-C883C25D4815}">
  <sheetPr>
    <tabColor rgb="FFDE1731"/>
  </sheetPr>
  <dimension ref="B2:O21"/>
  <sheetViews>
    <sheetView showGridLines="0" zoomScale="70" zoomScaleNormal="70" workbookViewId="0">
      <selection activeCell="B2" sqref="B2"/>
    </sheetView>
  </sheetViews>
  <sheetFormatPr defaultColWidth="11.42578125" defaultRowHeight="15"/>
  <cols>
    <col min="1" max="1" width="7.5703125" customWidth="1"/>
    <col min="2" max="2" width="25.7109375" customWidth="1"/>
    <col min="3" max="14" width="14.28515625" customWidth="1"/>
    <col min="15" max="15" width="18.7109375" customWidth="1"/>
    <col min="16" max="16" width="16.5703125" customWidth="1"/>
  </cols>
  <sheetData>
    <row r="2" spans="2:15">
      <c r="B2" s="94" t="s">
        <v>18</v>
      </c>
    </row>
    <row r="4" spans="2:15">
      <c r="B4" s="194" t="s">
        <v>19</v>
      </c>
      <c r="C4" s="195" t="s">
        <v>3</v>
      </c>
      <c r="D4" s="195" t="s">
        <v>4</v>
      </c>
      <c r="E4" s="195" t="s">
        <v>5</v>
      </c>
      <c r="F4" s="195" t="s">
        <v>6</v>
      </c>
      <c r="G4" s="195" t="s">
        <v>7</v>
      </c>
      <c r="H4" s="195" t="s">
        <v>8</v>
      </c>
      <c r="I4" s="195" t="s">
        <v>9</v>
      </c>
      <c r="J4" s="195" t="s">
        <v>10</v>
      </c>
      <c r="K4" s="195" t="s">
        <v>11</v>
      </c>
      <c r="L4" s="195" t="s">
        <v>12</v>
      </c>
      <c r="M4" s="195" t="s">
        <v>13</v>
      </c>
      <c r="N4" s="195" t="s">
        <v>14</v>
      </c>
      <c r="O4" s="195" t="s">
        <v>17</v>
      </c>
    </row>
    <row r="5" spans="2:15">
      <c r="B5" s="111" t="s">
        <v>20</v>
      </c>
      <c r="C5" s="153">
        <v>4455974</v>
      </c>
      <c r="D5" s="154">
        <v>3832278</v>
      </c>
      <c r="E5" s="152">
        <v>4962510</v>
      </c>
      <c r="F5" s="152">
        <v>4850269</v>
      </c>
      <c r="G5" s="152">
        <v>4903101</v>
      </c>
      <c r="H5" s="152">
        <v>4799768</v>
      </c>
      <c r="I5" s="152">
        <v>4899681</v>
      </c>
      <c r="J5" s="152">
        <v>3440903</v>
      </c>
      <c r="K5" s="152">
        <v>2682572</v>
      </c>
      <c r="L5" s="152">
        <v>2388617</v>
      </c>
      <c r="M5" s="152">
        <v>662923</v>
      </c>
      <c r="N5" s="152">
        <v>600583</v>
      </c>
      <c r="O5" s="155">
        <v>42479179</v>
      </c>
    </row>
    <row r="6" spans="2:15">
      <c r="B6" s="111" t="s">
        <v>21</v>
      </c>
      <c r="C6" s="151">
        <v>6285900</v>
      </c>
      <c r="D6" s="154">
        <v>5550800</v>
      </c>
      <c r="E6" s="152">
        <v>7052114</v>
      </c>
      <c r="F6" s="152">
        <v>6876006</v>
      </c>
      <c r="G6" s="152">
        <v>6940749</v>
      </c>
      <c r="H6" s="152">
        <v>6789035</v>
      </c>
      <c r="I6" s="152">
        <v>7145809</v>
      </c>
      <c r="J6" s="152">
        <v>6576936</v>
      </c>
      <c r="K6" s="152">
        <v>6224059</v>
      </c>
      <c r="L6" s="152">
        <v>6393318</v>
      </c>
      <c r="M6" s="152">
        <v>5772976</v>
      </c>
      <c r="N6" s="152">
        <v>5071318</v>
      </c>
      <c r="O6" s="155">
        <v>76679021</v>
      </c>
    </row>
    <row r="7" spans="2:15">
      <c r="B7" s="111" t="s">
        <v>22</v>
      </c>
      <c r="C7" s="151">
        <v>2290163</v>
      </c>
      <c r="D7" s="154">
        <v>1981955</v>
      </c>
      <c r="E7" s="152">
        <v>2524385</v>
      </c>
      <c r="F7" s="152">
        <v>2469186</v>
      </c>
      <c r="G7" s="152">
        <v>2494366</v>
      </c>
      <c r="H7" s="152">
        <v>2437450</v>
      </c>
      <c r="I7" s="152">
        <v>2571746</v>
      </c>
      <c r="J7" s="152">
        <v>2506822</v>
      </c>
      <c r="K7" s="152">
        <v>2429037</v>
      </c>
      <c r="L7" s="152">
        <v>2567700</v>
      </c>
      <c r="M7" s="152">
        <v>2465893</v>
      </c>
      <c r="N7" s="152">
        <v>2504078</v>
      </c>
      <c r="O7" s="155">
        <v>29242781</v>
      </c>
    </row>
    <row r="8" spans="2:15">
      <c r="B8" s="111" t="s">
        <v>23</v>
      </c>
      <c r="C8" s="151">
        <v>6462828</v>
      </c>
      <c r="D8" s="154">
        <v>5695119</v>
      </c>
      <c r="E8" s="152">
        <v>7167693</v>
      </c>
      <c r="F8" s="152">
        <v>6988823</v>
      </c>
      <c r="G8" s="152">
        <v>7054597</v>
      </c>
      <c r="H8" s="152">
        <v>6916637</v>
      </c>
      <c r="I8" s="152">
        <v>7283798</v>
      </c>
      <c r="J8" s="152">
        <v>7025383</v>
      </c>
      <c r="K8" s="152">
        <v>5549244</v>
      </c>
      <c r="L8" s="152">
        <v>5799439</v>
      </c>
      <c r="M8" s="152">
        <v>5411733</v>
      </c>
      <c r="N8" s="152">
        <v>5478332</v>
      </c>
      <c r="O8" s="155">
        <v>76833626</v>
      </c>
    </row>
    <row r="9" spans="2:15">
      <c r="B9" s="111" t="s">
        <v>24</v>
      </c>
      <c r="C9" s="151">
        <v>1613521</v>
      </c>
      <c r="D9" s="154">
        <v>1404425</v>
      </c>
      <c r="E9" s="152">
        <v>1714547</v>
      </c>
      <c r="F9" s="152">
        <v>1672545</v>
      </c>
      <c r="G9" s="152">
        <v>885602</v>
      </c>
      <c r="H9" s="152"/>
      <c r="I9" s="152"/>
      <c r="J9" s="152"/>
      <c r="K9" s="152"/>
      <c r="L9" s="152"/>
      <c r="M9" s="152"/>
      <c r="N9" s="152"/>
      <c r="O9" s="155">
        <v>7290641</v>
      </c>
    </row>
    <row r="10" spans="2:15">
      <c r="B10" s="111" t="s">
        <v>25</v>
      </c>
      <c r="C10" s="151">
        <v>1593391</v>
      </c>
      <c r="D10" s="154">
        <v>1401090</v>
      </c>
      <c r="E10" s="152">
        <v>1756507</v>
      </c>
      <c r="F10" s="152">
        <v>1710651</v>
      </c>
      <c r="G10" s="152">
        <v>1760082</v>
      </c>
      <c r="H10" s="152">
        <v>1697039</v>
      </c>
      <c r="I10" s="152">
        <v>1779061</v>
      </c>
      <c r="J10" s="152">
        <v>1738713</v>
      </c>
      <c r="K10" s="152">
        <v>1683984</v>
      </c>
      <c r="L10" s="152">
        <v>1777256</v>
      </c>
      <c r="M10" s="152">
        <v>1731184</v>
      </c>
      <c r="N10" s="152">
        <v>1772195</v>
      </c>
      <c r="O10" s="155">
        <v>20401152</v>
      </c>
    </row>
    <row r="11" spans="2:15">
      <c r="B11" s="111" t="s">
        <v>26</v>
      </c>
      <c r="C11" s="151">
        <v>1852727</v>
      </c>
      <c r="D11" s="154">
        <v>1638373</v>
      </c>
      <c r="E11" s="152">
        <v>2047048</v>
      </c>
      <c r="F11" s="152">
        <v>1997531</v>
      </c>
      <c r="G11" s="152">
        <v>2050811</v>
      </c>
      <c r="H11" s="152">
        <v>1974594</v>
      </c>
      <c r="I11" s="152">
        <v>2076052</v>
      </c>
      <c r="J11" s="152">
        <v>2022580</v>
      </c>
      <c r="K11" s="152">
        <v>1964385</v>
      </c>
      <c r="L11" s="152">
        <v>2073149</v>
      </c>
      <c r="M11" s="152">
        <v>1979350</v>
      </c>
      <c r="N11" s="152">
        <v>2000007</v>
      </c>
      <c r="O11" s="155">
        <v>23676608</v>
      </c>
    </row>
    <row r="12" spans="2:15">
      <c r="B12" s="111" t="s">
        <v>27</v>
      </c>
      <c r="C12" s="151">
        <v>1612326</v>
      </c>
      <c r="D12" s="154">
        <v>1411656</v>
      </c>
      <c r="E12" s="152">
        <v>1764489</v>
      </c>
      <c r="F12" s="152">
        <v>1718737</v>
      </c>
      <c r="G12" s="152">
        <v>1766904</v>
      </c>
      <c r="H12" s="152">
        <v>1701917</v>
      </c>
      <c r="I12" s="152">
        <v>1786484</v>
      </c>
      <c r="J12" s="152">
        <v>1744662</v>
      </c>
      <c r="K12" s="152">
        <v>1690478</v>
      </c>
      <c r="L12" s="152">
        <v>1784321</v>
      </c>
      <c r="M12" s="152">
        <v>1716437</v>
      </c>
      <c r="N12" s="152">
        <v>1736150</v>
      </c>
      <c r="O12" s="155">
        <v>20434562</v>
      </c>
    </row>
    <row r="13" spans="2:15">
      <c r="B13" s="111" t="s">
        <v>28</v>
      </c>
      <c r="C13" s="151">
        <v>1839711</v>
      </c>
      <c r="D13" s="154">
        <v>1606300</v>
      </c>
      <c r="E13" s="152">
        <v>2002086</v>
      </c>
      <c r="F13" s="152">
        <v>1946056</v>
      </c>
      <c r="G13" s="152">
        <v>2005574</v>
      </c>
      <c r="H13" s="152">
        <v>1928166</v>
      </c>
      <c r="I13" s="152">
        <v>2025737</v>
      </c>
      <c r="J13" s="152">
        <v>1976576</v>
      </c>
      <c r="K13" s="152">
        <v>1913141</v>
      </c>
      <c r="L13" s="152">
        <v>2023836</v>
      </c>
      <c r="M13" s="152">
        <v>1943241</v>
      </c>
      <c r="N13" s="152">
        <v>1970767</v>
      </c>
      <c r="O13" s="155">
        <v>23181191</v>
      </c>
    </row>
    <row r="14" spans="2:15">
      <c r="B14" s="111" t="s">
        <v>29</v>
      </c>
      <c r="C14" s="151">
        <v>2092928</v>
      </c>
      <c r="D14" s="154">
        <v>1836565</v>
      </c>
      <c r="E14" s="152">
        <v>2336972</v>
      </c>
      <c r="F14" s="152">
        <v>2275454</v>
      </c>
      <c r="G14" s="152">
        <v>2342555</v>
      </c>
      <c r="H14" s="152">
        <v>2255988</v>
      </c>
      <c r="I14" s="152">
        <v>2369470</v>
      </c>
      <c r="J14" s="152">
        <v>2311594</v>
      </c>
      <c r="K14" s="152">
        <v>2241160</v>
      </c>
      <c r="L14" s="152">
        <v>2366480</v>
      </c>
      <c r="M14" s="152">
        <v>2274224</v>
      </c>
      <c r="N14" s="152">
        <v>2289727</v>
      </c>
      <c r="O14" s="155">
        <v>26993116</v>
      </c>
    </row>
    <row r="15" spans="2:15">
      <c r="B15" s="111" t="s">
        <v>30</v>
      </c>
      <c r="C15" s="151">
        <v>2086791</v>
      </c>
      <c r="D15" s="154">
        <v>1871205</v>
      </c>
      <c r="E15" s="152">
        <v>2333673</v>
      </c>
      <c r="F15" s="152">
        <v>2276893</v>
      </c>
      <c r="G15" s="152">
        <v>2337068</v>
      </c>
      <c r="H15" s="152">
        <v>2251662</v>
      </c>
      <c r="I15" s="152">
        <v>2370072</v>
      </c>
      <c r="J15" s="152">
        <v>2303404</v>
      </c>
      <c r="K15" s="152">
        <v>2202242</v>
      </c>
      <c r="L15" s="152">
        <v>2366935</v>
      </c>
      <c r="M15" s="152">
        <v>2273549</v>
      </c>
      <c r="N15" s="152">
        <v>2301356</v>
      </c>
      <c r="O15" s="155">
        <v>26974849</v>
      </c>
    </row>
    <row r="16" spans="2:15">
      <c r="B16" s="111" t="s">
        <v>31</v>
      </c>
      <c r="C16" s="220"/>
      <c r="D16" s="220"/>
      <c r="E16" s="220"/>
      <c r="F16" s="220"/>
      <c r="G16" s="221">
        <v>869642</v>
      </c>
      <c r="H16" s="221">
        <v>1732749</v>
      </c>
      <c r="I16" s="221">
        <v>1819591</v>
      </c>
      <c r="J16" s="221">
        <v>1773042</v>
      </c>
      <c r="K16" s="221">
        <v>1719135</v>
      </c>
      <c r="L16" s="221">
        <v>1818335</v>
      </c>
      <c r="M16" s="221">
        <v>1747576</v>
      </c>
      <c r="N16" s="221">
        <v>1870660</v>
      </c>
      <c r="O16" s="222">
        <v>13350729</v>
      </c>
    </row>
    <row r="17" spans="2:15">
      <c r="B17" s="111" t="s">
        <v>32</v>
      </c>
      <c r="C17" s="223"/>
      <c r="D17" s="223"/>
      <c r="E17" s="223"/>
      <c r="F17" s="223"/>
      <c r="G17" s="223"/>
      <c r="H17" s="223"/>
      <c r="I17" s="223"/>
      <c r="J17" s="224">
        <v>52797</v>
      </c>
      <c r="K17" s="224">
        <v>1092132</v>
      </c>
      <c r="L17" s="224">
        <v>1383210</v>
      </c>
      <c r="M17" s="224">
        <v>1719019</v>
      </c>
      <c r="N17" s="224">
        <v>1735031</v>
      </c>
      <c r="O17" s="225">
        <v>5982189</v>
      </c>
    </row>
    <row r="18" spans="2:15">
      <c r="B18" s="111" t="s">
        <v>33</v>
      </c>
      <c r="C18" s="223"/>
      <c r="D18" s="223"/>
      <c r="E18" s="223"/>
      <c r="F18" s="223"/>
      <c r="G18" s="223"/>
      <c r="H18" s="223"/>
      <c r="I18" s="223"/>
      <c r="J18" s="224">
        <v>368535</v>
      </c>
      <c r="K18" s="224">
        <v>595390</v>
      </c>
      <c r="L18" s="224">
        <v>869944</v>
      </c>
      <c r="M18" s="224">
        <v>1535875</v>
      </c>
      <c r="N18" s="224">
        <v>1930822</v>
      </c>
      <c r="O18" s="225">
        <v>5300566</v>
      </c>
    </row>
    <row r="19" spans="2:15">
      <c r="B19" s="111" t="s">
        <v>34</v>
      </c>
      <c r="C19" s="223"/>
      <c r="D19" s="223"/>
      <c r="E19" s="223"/>
      <c r="F19" s="223"/>
      <c r="G19" s="223"/>
      <c r="H19" s="223"/>
      <c r="I19" s="223"/>
      <c r="J19" s="223"/>
      <c r="K19" s="223"/>
      <c r="L19" s="224">
        <v>283203</v>
      </c>
      <c r="M19" s="224">
        <v>1419573</v>
      </c>
      <c r="N19" s="224">
        <v>1816943</v>
      </c>
      <c r="O19" s="225">
        <v>3519719</v>
      </c>
    </row>
    <row r="20" spans="2:15">
      <c r="B20" s="111" t="s">
        <v>35</v>
      </c>
      <c r="C20" s="223"/>
      <c r="D20" s="223"/>
      <c r="E20" s="223"/>
      <c r="F20" s="223"/>
      <c r="G20" s="223"/>
      <c r="H20" s="223"/>
      <c r="I20" s="224">
        <v>152424</v>
      </c>
      <c r="J20" s="224">
        <v>1559049</v>
      </c>
      <c r="K20" s="224">
        <v>2416965</v>
      </c>
      <c r="L20" s="224">
        <v>2542467</v>
      </c>
      <c r="M20" s="224">
        <v>2448023</v>
      </c>
      <c r="N20" s="224">
        <v>2472012</v>
      </c>
      <c r="O20" s="225">
        <v>11590940</v>
      </c>
    </row>
    <row r="21" spans="2:15">
      <c r="B21" s="119" t="s">
        <v>17</v>
      </c>
      <c r="C21" s="156">
        <v>32186261</v>
      </c>
      <c r="D21" s="157">
        <v>28229767</v>
      </c>
      <c r="E21" s="157">
        <v>35662025</v>
      </c>
      <c r="F21" s="157">
        <v>34782151</v>
      </c>
      <c r="G21" s="157">
        <v>35411051</v>
      </c>
      <c r="H21" s="157">
        <v>34485004</v>
      </c>
      <c r="I21" s="157">
        <v>36279924</v>
      </c>
      <c r="J21" s="157">
        <v>35400995</v>
      </c>
      <c r="K21" s="157">
        <v>34403923</v>
      </c>
      <c r="L21" s="157">
        <v>36438210</v>
      </c>
      <c r="M21" s="157">
        <v>35101577</v>
      </c>
      <c r="N21" s="157">
        <v>35549982</v>
      </c>
      <c r="O21" s="157">
        <v>413930870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0CED9C-26DC-4559-B9C8-B110EDF9353C}">
  <sheetPr>
    <tabColor rgb="FFDE1731"/>
  </sheetPr>
  <dimension ref="B2:T26"/>
  <sheetViews>
    <sheetView showGridLines="0" zoomScale="85" zoomScaleNormal="85" workbookViewId="0">
      <selection activeCell="B2" sqref="B2"/>
    </sheetView>
  </sheetViews>
  <sheetFormatPr defaultColWidth="11.42578125" defaultRowHeight="15"/>
  <cols>
    <col min="1" max="1" width="7.5703125" customWidth="1"/>
    <col min="2" max="2" width="20.140625" customWidth="1"/>
    <col min="3" max="14" width="14.7109375" customWidth="1"/>
  </cols>
  <sheetData>
    <row r="2" spans="2:20">
      <c r="B2" s="113" t="s">
        <v>36</v>
      </c>
      <c r="C2" s="113"/>
      <c r="D2" s="113"/>
      <c r="E2" s="113"/>
      <c r="F2" s="109"/>
      <c r="G2" s="109"/>
      <c r="H2" s="109"/>
      <c r="I2" s="109"/>
      <c r="J2" s="109"/>
      <c r="K2" s="109"/>
      <c r="L2" s="109"/>
      <c r="M2" s="109"/>
      <c r="N2" s="109"/>
      <c r="O2" s="109"/>
      <c r="P2" s="109"/>
      <c r="Q2" s="109"/>
      <c r="R2" s="109"/>
      <c r="S2" s="109"/>
      <c r="T2" s="109"/>
    </row>
    <row r="3" spans="2:20">
      <c r="B3" s="109"/>
      <c r="C3" s="109"/>
      <c r="D3" s="109"/>
      <c r="E3" s="109"/>
      <c r="F3" s="109"/>
      <c r="G3" s="109"/>
      <c r="H3" s="109"/>
      <c r="I3" s="109"/>
      <c r="J3" s="109"/>
      <c r="K3" s="109"/>
      <c r="L3" s="109"/>
      <c r="M3" s="109"/>
      <c r="N3" s="109"/>
      <c r="O3" s="109"/>
      <c r="P3" s="109"/>
      <c r="Q3" s="109"/>
      <c r="R3" s="109"/>
      <c r="S3" s="109"/>
      <c r="T3" s="109"/>
    </row>
    <row r="4" spans="2:20">
      <c r="B4" s="114">
        <v>2025</v>
      </c>
      <c r="C4" s="251" t="s">
        <v>20</v>
      </c>
      <c r="D4" s="251" t="s">
        <v>21</v>
      </c>
      <c r="E4" s="251" t="s">
        <v>22</v>
      </c>
      <c r="F4" s="251" t="s">
        <v>23</v>
      </c>
      <c r="G4" s="251" t="s">
        <v>37</v>
      </c>
      <c r="H4" s="252" t="s">
        <v>24</v>
      </c>
      <c r="I4" s="252" t="s">
        <v>38</v>
      </c>
      <c r="J4" s="252" t="s">
        <v>39</v>
      </c>
      <c r="K4" s="252" t="s">
        <v>27</v>
      </c>
      <c r="L4" s="252" t="s">
        <v>28</v>
      </c>
      <c r="M4" s="253" t="s">
        <v>29</v>
      </c>
      <c r="N4" s="253" t="s">
        <v>30</v>
      </c>
      <c r="O4" s="253" t="s">
        <v>40</v>
      </c>
      <c r="P4" s="253" t="s">
        <v>41</v>
      </c>
      <c r="Q4" s="253" t="s">
        <v>42</v>
      </c>
      <c r="R4" s="253" t="s">
        <v>34</v>
      </c>
      <c r="S4" s="253" t="s">
        <v>35</v>
      </c>
      <c r="T4" s="254" t="s">
        <v>43</v>
      </c>
    </row>
    <row r="5" spans="2:20">
      <c r="B5" s="255" t="s">
        <v>44</v>
      </c>
      <c r="C5" s="112">
        <v>122</v>
      </c>
      <c r="D5" s="205">
        <v>1148</v>
      </c>
      <c r="E5" s="112">
        <v>691</v>
      </c>
      <c r="F5" s="205">
        <v>1186</v>
      </c>
      <c r="G5" s="112">
        <v>0</v>
      </c>
      <c r="H5" s="256">
        <v>0</v>
      </c>
      <c r="I5" s="256">
        <v>362</v>
      </c>
      <c r="J5" s="256">
        <v>378</v>
      </c>
      <c r="K5" s="256">
        <v>366</v>
      </c>
      <c r="L5" s="256">
        <v>421</v>
      </c>
      <c r="M5" s="256">
        <v>510</v>
      </c>
      <c r="N5" s="256">
        <v>511</v>
      </c>
      <c r="O5" s="256">
        <v>391</v>
      </c>
      <c r="P5" s="256">
        <v>441</v>
      </c>
      <c r="Q5" s="256">
        <v>422</v>
      </c>
      <c r="R5" s="256">
        <v>513</v>
      </c>
      <c r="S5" s="256">
        <v>457</v>
      </c>
      <c r="T5" s="257">
        <v>7919</v>
      </c>
    </row>
    <row r="6" spans="2:20">
      <c r="B6" s="258" t="s">
        <v>45</v>
      </c>
      <c r="C6" s="259" t="s">
        <v>46</v>
      </c>
      <c r="D6" s="259" t="s">
        <v>46</v>
      </c>
      <c r="E6" s="259" t="s">
        <v>46</v>
      </c>
      <c r="F6" s="259" t="s">
        <v>46</v>
      </c>
      <c r="G6" s="259" t="s">
        <v>46</v>
      </c>
      <c r="H6" s="259" t="s">
        <v>46</v>
      </c>
      <c r="I6" s="259" t="s">
        <v>46</v>
      </c>
      <c r="J6" s="259" t="s">
        <v>46</v>
      </c>
      <c r="K6" s="259" t="s">
        <v>46</v>
      </c>
      <c r="L6" s="259" t="s">
        <v>46</v>
      </c>
      <c r="M6" s="260"/>
      <c r="N6" s="260"/>
      <c r="O6" s="260"/>
      <c r="P6" s="260"/>
      <c r="Q6" s="260"/>
      <c r="R6" s="260"/>
      <c r="S6" s="260"/>
      <c r="T6" s="261" t="s">
        <v>46</v>
      </c>
    </row>
    <row r="7" spans="2:20">
      <c r="B7" s="262" t="s">
        <v>47</v>
      </c>
      <c r="C7" s="86">
        <v>114</v>
      </c>
      <c r="D7" s="256">
        <v>1048</v>
      </c>
      <c r="E7" s="256">
        <v>447</v>
      </c>
      <c r="F7" s="256">
        <v>993</v>
      </c>
      <c r="G7" s="256" t="s">
        <v>46</v>
      </c>
      <c r="H7" s="256" t="s">
        <v>46</v>
      </c>
      <c r="I7" s="256">
        <v>308</v>
      </c>
      <c r="J7" s="256">
        <v>337</v>
      </c>
      <c r="K7" s="256">
        <v>307</v>
      </c>
      <c r="L7" s="263">
        <v>382</v>
      </c>
      <c r="M7" s="264">
        <v>455</v>
      </c>
      <c r="N7" s="220">
        <v>470</v>
      </c>
      <c r="O7" s="220">
        <v>366</v>
      </c>
      <c r="P7" s="220">
        <v>409</v>
      </c>
      <c r="Q7" s="220">
        <v>394</v>
      </c>
      <c r="R7" s="220">
        <v>479</v>
      </c>
      <c r="S7" s="220">
        <v>425</v>
      </c>
      <c r="T7" s="265">
        <v>6934</v>
      </c>
    </row>
    <row r="8" spans="2:20">
      <c r="B8" s="262" t="s">
        <v>48</v>
      </c>
      <c r="C8" s="111">
        <v>8</v>
      </c>
      <c r="D8" s="112">
        <v>74</v>
      </c>
      <c r="E8" s="112">
        <v>32</v>
      </c>
      <c r="F8" s="112">
        <v>92</v>
      </c>
      <c r="G8" s="112" t="s">
        <v>46</v>
      </c>
      <c r="H8" s="112" t="s">
        <v>46</v>
      </c>
      <c r="I8" s="112">
        <v>36</v>
      </c>
      <c r="J8" s="112">
        <v>30</v>
      </c>
      <c r="K8" s="112">
        <v>21</v>
      </c>
      <c r="L8" s="112">
        <v>27</v>
      </c>
      <c r="M8" s="112">
        <v>33</v>
      </c>
      <c r="N8" s="112">
        <v>33</v>
      </c>
      <c r="O8" s="112">
        <v>25</v>
      </c>
      <c r="P8" s="112">
        <v>32</v>
      </c>
      <c r="Q8" s="112">
        <v>28</v>
      </c>
      <c r="R8" s="112">
        <v>34</v>
      </c>
      <c r="S8" s="112">
        <v>32</v>
      </c>
      <c r="T8" s="261">
        <v>537</v>
      </c>
    </row>
    <row r="9" spans="2:20">
      <c r="B9" s="262" t="s">
        <v>49</v>
      </c>
      <c r="C9" s="111" t="s">
        <v>46</v>
      </c>
      <c r="D9" s="112">
        <v>26</v>
      </c>
      <c r="E9" s="112">
        <v>212</v>
      </c>
      <c r="F9" s="112">
        <v>101</v>
      </c>
      <c r="G9" s="112" t="s">
        <v>46</v>
      </c>
      <c r="H9" s="112" t="s">
        <v>46</v>
      </c>
      <c r="I9" s="112">
        <v>2</v>
      </c>
      <c r="J9" s="112" t="s">
        <v>46</v>
      </c>
      <c r="K9" s="112">
        <v>29</v>
      </c>
      <c r="L9" s="112" t="s">
        <v>46</v>
      </c>
      <c r="M9" s="266">
        <v>13</v>
      </c>
      <c r="N9" s="266" t="s">
        <v>46</v>
      </c>
      <c r="O9" s="266" t="s">
        <v>46</v>
      </c>
      <c r="P9" s="266" t="s">
        <v>46</v>
      </c>
      <c r="Q9" s="266" t="s">
        <v>46</v>
      </c>
      <c r="R9" s="266" t="s">
        <v>46</v>
      </c>
      <c r="S9" s="266" t="s">
        <v>46</v>
      </c>
      <c r="T9" s="261">
        <v>383</v>
      </c>
    </row>
    <row r="10" spans="2:20">
      <c r="B10" s="262" t="s">
        <v>50</v>
      </c>
      <c r="C10" s="111" t="s">
        <v>46</v>
      </c>
      <c r="D10" s="112" t="s">
        <v>46</v>
      </c>
      <c r="E10" s="112" t="s">
        <v>46</v>
      </c>
      <c r="F10" s="112" t="s">
        <v>46</v>
      </c>
      <c r="G10" s="112" t="s">
        <v>46</v>
      </c>
      <c r="H10" s="112" t="s">
        <v>46</v>
      </c>
      <c r="I10" s="112">
        <v>16</v>
      </c>
      <c r="J10" s="112">
        <v>11</v>
      </c>
      <c r="K10" s="112">
        <v>9</v>
      </c>
      <c r="L10" s="267">
        <v>12</v>
      </c>
      <c r="M10" s="264">
        <v>9</v>
      </c>
      <c r="N10" s="220">
        <v>8</v>
      </c>
      <c r="O10" s="220" t="s">
        <v>46</v>
      </c>
      <c r="P10" s="220" t="s">
        <v>46</v>
      </c>
      <c r="Q10" s="220" t="s">
        <v>46</v>
      </c>
      <c r="R10" s="220" t="s">
        <v>46</v>
      </c>
      <c r="S10" s="220" t="s">
        <v>46</v>
      </c>
      <c r="T10" s="261">
        <v>65</v>
      </c>
    </row>
    <row r="11" spans="2:20">
      <c r="B11" s="268" t="s">
        <v>51</v>
      </c>
      <c r="C11" s="267" t="s">
        <v>46</v>
      </c>
      <c r="D11" s="267" t="s">
        <v>46</v>
      </c>
      <c r="E11" s="267" t="s">
        <v>46</v>
      </c>
      <c r="F11" s="267" t="s">
        <v>46</v>
      </c>
      <c r="G11" s="267" t="s">
        <v>46</v>
      </c>
      <c r="H11" s="267" t="s">
        <v>46</v>
      </c>
      <c r="I11" s="267" t="s">
        <v>46</v>
      </c>
      <c r="J11" s="267" t="s">
        <v>46</v>
      </c>
      <c r="K11" s="267" t="s">
        <v>46</v>
      </c>
      <c r="L11" s="267" t="s">
        <v>46</v>
      </c>
      <c r="M11" s="260"/>
      <c r="N11" s="260"/>
      <c r="O11" s="260"/>
      <c r="P11" s="260"/>
      <c r="Q11" s="260"/>
      <c r="R11" s="260"/>
      <c r="S11" s="260"/>
      <c r="T11" s="261" t="s">
        <v>46</v>
      </c>
    </row>
    <row r="12" spans="2:20">
      <c r="B12" s="86" t="s">
        <v>52</v>
      </c>
      <c r="C12" s="112">
        <v>20</v>
      </c>
      <c r="D12" s="112">
        <v>13</v>
      </c>
      <c r="E12" s="112">
        <v>10</v>
      </c>
      <c r="F12" s="112">
        <v>19</v>
      </c>
      <c r="G12" s="112" t="s">
        <v>46</v>
      </c>
      <c r="H12" s="112" t="s">
        <v>46</v>
      </c>
      <c r="I12" s="112" t="s">
        <v>46</v>
      </c>
      <c r="J12" s="112" t="s">
        <v>46</v>
      </c>
      <c r="K12" s="112">
        <v>4</v>
      </c>
      <c r="L12" s="269">
        <v>3</v>
      </c>
      <c r="M12" s="264">
        <v>9</v>
      </c>
      <c r="N12" s="220">
        <v>8</v>
      </c>
      <c r="O12" s="220">
        <v>30</v>
      </c>
      <c r="P12" s="220">
        <v>11</v>
      </c>
      <c r="Q12" s="220">
        <v>20</v>
      </c>
      <c r="R12" s="220" t="s">
        <v>46</v>
      </c>
      <c r="S12" s="220">
        <v>32</v>
      </c>
      <c r="T12" s="261">
        <v>179</v>
      </c>
    </row>
    <row r="13" spans="2:20">
      <c r="B13" s="111" t="s">
        <v>53</v>
      </c>
      <c r="C13" s="112" t="s">
        <v>46</v>
      </c>
      <c r="D13" s="112" t="s">
        <v>46</v>
      </c>
      <c r="E13" s="112">
        <v>118</v>
      </c>
      <c r="F13" s="112">
        <v>3</v>
      </c>
      <c r="G13" s="112" t="s">
        <v>46</v>
      </c>
      <c r="H13" s="112" t="s">
        <v>46</v>
      </c>
      <c r="I13" s="112">
        <v>37</v>
      </c>
      <c r="J13" s="112">
        <v>21</v>
      </c>
      <c r="K13" s="112">
        <v>76</v>
      </c>
      <c r="L13" s="256">
        <v>54</v>
      </c>
      <c r="M13" s="111" t="s">
        <v>46</v>
      </c>
      <c r="N13" s="112" t="s">
        <v>46</v>
      </c>
      <c r="O13" s="112" t="s">
        <v>46</v>
      </c>
      <c r="P13" s="112" t="s">
        <v>46</v>
      </c>
      <c r="Q13" s="112" t="s">
        <v>46</v>
      </c>
      <c r="R13" s="112">
        <v>9</v>
      </c>
      <c r="S13" s="112" t="s">
        <v>46</v>
      </c>
      <c r="T13" s="261">
        <v>318</v>
      </c>
    </row>
    <row r="14" spans="2:20">
      <c r="B14" s="111" t="s">
        <v>54</v>
      </c>
      <c r="C14" s="112" t="s">
        <v>46</v>
      </c>
      <c r="D14" s="112">
        <v>301</v>
      </c>
      <c r="E14" s="112" t="s">
        <v>46</v>
      </c>
      <c r="F14" s="112" t="s">
        <v>46</v>
      </c>
      <c r="G14" s="112" t="s">
        <v>46</v>
      </c>
      <c r="H14" s="112" t="s">
        <v>46</v>
      </c>
      <c r="I14" s="112" t="s">
        <v>46</v>
      </c>
      <c r="J14" s="112" t="s">
        <v>46</v>
      </c>
      <c r="K14" s="112" t="s">
        <v>46</v>
      </c>
      <c r="L14" s="112" t="s">
        <v>46</v>
      </c>
      <c r="M14" s="256" t="s">
        <v>46</v>
      </c>
      <c r="N14" s="256" t="s">
        <v>46</v>
      </c>
      <c r="O14" s="256" t="s">
        <v>46</v>
      </c>
      <c r="P14" s="256" t="s">
        <v>46</v>
      </c>
      <c r="Q14" s="256" t="s">
        <v>46</v>
      </c>
      <c r="R14" s="256" t="s">
        <v>46</v>
      </c>
      <c r="S14" s="256" t="s">
        <v>46</v>
      </c>
      <c r="T14" s="261">
        <v>301</v>
      </c>
    </row>
    <row r="15" spans="2:20">
      <c r="B15" s="111" t="s">
        <v>55</v>
      </c>
      <c r="C15" s="112">
        <v>102</v>
      </c>
      <c r="D15" s="112">
        <v>834</v>
      </c>
      <c r="E15" s="112">
        <v>563</v>
      </c>
      <c r="F15" s="112">
        <v>992</v>
      </c>
      <c r="G15" s="112" t="s">
        <v>46</v>
      </c>
      <c r="H15" s="112" t="s">
        <v>46</v>
      </c>
      <c r="I15" s="112">
        <v>256</v>
      </c>
      <c r="J15" s="112">
        <v>357</v>
      </c>
      <c r="K15" s="112">
        <v>227</v>
      </c>
      <c r="L15" s="112">
        <v>343</v>
      </c>
      <c r="M15" s="112">
        <v>420</v>
      </c>
      <c r="N15" s="112">
        <v>392</v>
      </c>
      <c r="O15" s="112">
        <v>203</v>
      </c>
      <c r="P15" s="112">
        <v>331</v>
      </c>
      <c r="Q15" s="112">
        <v>315</v>
      </c>
      <c r="R15" s="112">
        <v>355</v>
      </c>
      <c r="S15" s="112">
        <v>330</v>
      </c>
      <c r="T15" s="265">
        <v>6020</v>
      </c>
    </row>
    <row r="16" spans="2:20">
      <c r="B16" s="270" t="s">
        <v>56</v>
      </c>
      <c r="C16" s="271" t="s">
        <v>46</v>
      </c>
      <c r="D16" s="271" t="s">
        <v>46</v>
      </c>
      <c r="E16" s="271" t="s">
        <v>46</v>
      </c>
      <c r="F16" s="271">
        <v>142</v>
      </c>
      <c r="G16" s="271" t="s">
        <v>46</v>
      </c>
      <c r="H16" s="271" t="s">
        <v>46</v>
      </c>
      <c r="I16" s="271">
        <v>69</v>
      </c>
      <c r="J16" s="271" t="s">
        <v>46</v>
      </c>
      <c r="K16" s="271">
        <v>59</v>
      </c>
      <c r="L16" s="271">
        <v>21</v>
      </c>
      <c r="M16" s="271">
        <v>81</v>
      </c>
      <c r="N16" s="271">
        <v>111</v>
      </c>
      <c r="O16" s="271">
        <v>158</v>
      </c>
      <c r="P16" s="271">
        <v>99</v>
      </c>
      <c r="Q16" s="271">
        <v>87</v>
      </c>
      <c r="R16" s="271">
        <v>149</v>
      </c>
      <c r="S16" s="271">
        <v>95</v>
      </c>
      <c r="T16" s="265">
        <v>1071</v>
      </c>
    </row>
    <row r="17" spans="2:20">
      <c r="B17" s="264" t="s">
        <v>57</v>
      </c>
      <c r="C17" s="220" t="s">
        <v>46</v>
      </c>
      <c r="D17" s="220" t="s">
        <v>46</v>
      </c>
      <c r="E17" s="220" t="s">
        <v>46</v>
      </c>
      <c r="F17" s="220">
        <v>30</v>
      </c>
      <c r="G17" s="220" t="s">
        <v>46</v>
      </c>
      <c r="H17" s="220" t="s">
        <v>46</v>
      </c>
      <c r="I17" s="220" t="s">
        <v>46</v>
      </c>
      <c r="J17" s="220" t="s">
        <v>46</v>
      </c>
      <c r="K17" s="220" t="s">
        <v>46</v>
      </c>
      <c r="L17" s="220" t="s">
        <v>46</v>
      </c>
      <c r="M17" s="220" t="s">
        <v>46</v>
      </c>
      <c r="N17" s="220" t="s">
        <v>46</v>
      </c>
      <c r="O17" s="220" t="s">
        <v>46</v>
      </c>
      <c r="P17" s="220" t="s">
        <v>46</v>
      </c>
      <c r="Q17" s="220" t="s">
        <v>46</v>
      </c>
      <c r="R17" s="220" t="s">
        <v>46</v>
      </c>
      <c r="S17" s="220" t="s">
        <v>46</v>
      </c>
      <c r="T17" s="261">
        <v>30</v>
      </c>
    </row>
    <row r="18" spans="2:20">
      <c r="B18" s="268" t="s">
        <v>58</v>
      </c>
      <c r="C18" s="267" t="s">
        <v>46</v>
      </c>
      <c r="D18" s="267" t="s">
        <v>46</v>
      </c>
      <c r="E18" s="267" t="s">
        <v>46</v>
      </c>
      <c r="F18" s="267" t="s">
        <v>46</v>
      </c>
      <c r="G18" s="267" t="s">
        <v>46</v>
      </c>
      <c r="H18" s="267" t="s">
        <v>46</v>
      </c>
      <c r="I18" s="267" t="s">
        <v>46</v>
      </c>
      <c r="J18" s="267" t="s">
        <v>46</v>
      </c>
      <c r="K18" s="267" t="s">
        <v>46</v>
      </c>
      <c r="L18" s="267" t="s">
        <v>46</v>
      </c>
      <c r="M18" s="259"/>
      <c r="N18" s="259"/>
      <c r="O18" s="259"/>
      <c r="P18" s="259"/>
      <c r="Q18" s="259"/>
      <c r="R18" s="259"/>
      <c r="S18" s="259"/>
      <c r="T18" s="272" t="s">
        <v>46</v>
      </c>
    </row>
    <row r="19" spans="2:20">
      <c r="B19" s="111" t="s">
        <v>59</v>
      </c>
      <c r="C19" s="112" t="s">
        <v>46</v>
      </c>
      <c r="D19" s="112" t="s">
        <v>46</v>
      </c>
      <c r="E19" s="112" t="s">
        <v>46</v>
      </c>
      <c r="F19" s="112" t="s">
        <v>46</v>
      </c>
      <c r="G19" s="112" t="s">
        <v>46</v>
      </c>
      <c r="H19" s="112" t="s">
        <v>46</v>
      </c>
      <c r="I19" s="112" t="s">
        <v>46</v>
      </c>
      <c r="J19" s="112" t="s">
        <v>46</v>
      </c>
      <c r="K19" s="112" t="s">
        <v>46</v>
      </c>
      <c r="L19" s="269" t="s">
        <v>46</v>
      </c>
      <c r="M19" s="264" t="s">
        <v>46</v>
      </c>
      <c r="N19" s="220" t="s">
        <v>46</v>
      </c>
      <c r="O19" s="220" t="s">
        <v>46</v>
      </c>
      <c r="P19" s="220" t="s">
        <v>46</v>
      </c>
      <c r="Q19" s="220" t="s">
        <v>46</v>
      </c>
      <c r="R19" s="220" t="s">
        <v>46</v>
      </c>
      <c r="S19" s="220" t="s">
        <v>46</v>
      </c>
      <c r="T19" s="273">
        <v>0</v>
      </c>
    </row>
    <row r="20" spans="2:20">
      <c r="B20" s="111" t="s">
        <v>60</v>
      </c>
      <c r="C20" s="112" t="s">
        <v>46</v>
      </c>
      <c r="D20" s="112">
        <v>145</v>
      </c>
      <c r="E20" s="112">
        <v>126</v>
      </c>
      <c r="F20" s="112">
        <v>79</v>
      </c>
      <c r="G20" s="112" t="s">
        <v>46</v>
      </c>
      <c r="H20" s="112" t="s">
        <v>46</v>
      </c>
      <c r="I20" s="112" t="s">
        <v>46</v>
      </c>
      <c r="J20" s="112" t="s">
        <v>46</v>
      </c>
      <c r="K20" s="112" t="s">
        <v>46</v>
      </c>
      <c r="L20" s="256" t="s">
        <v>46</v>
      </c>
      <c r="M20" s="111" t="s">
        <v>46</v>
      </c>
      <c r="N20" s="112" t="s">
        <v>46</v>
      </c>
      <c r="O20" s="112" t="s">
        <v>46</v>
      </c>
      <c r="P20" s="112" t="s">
        <v>46</v>
      </c>
      <c r="Q20" s="112" t="s">
        <v>46</v>
      </c>
      <c r="R20" s="112" t="s">
        <v>46</v>
      </c>
      <c r="S20" s="112" t="s">
        <v>46</v>
      </c>
      <c r="T20" s="274">
        <v>350</v>
      </c>
    </row>
    <row r="21" spans="2:20">
      <c r="B21" s="111" t="s">
        <v>61</v>
      </c>
      <c r="C21" s="112">
        <v>86</v>
      </c>
      <c r="D21" s="112">
        <v>396</v>
      </c>
      <c r="E21" s="112">
        <v>84</v>
      </c>
      <c r="F21" s="112">
        <v>183</v>
      </c>
      <c r="G21" s="112" t="s">
        <v>46</v>
      </c>
      <c r="H21" s="112" t="s">
        <v>46</v>
      </c>
      <c r="I21" s="112">
        <v>42</v>
      </c>
      <c r="J21" s="112">
        <v>26</v>
      </c>
      <c r="K21" s="112">
        <v>46</v>
      </c>
      <c r="L21" s="112">
        <v>25</v>
      </c>
      <c r="M21" s="256">
        <v>20</v>
      </c>
      <c r="N21" s="256">
        <v>8</v>
      </c>
      <c r="O21" s="256" t="s">
        <v>46</v>
      </c>
      <c r="P21" s="256" t="s">
        <v>46</v>
      </c>
      <c r="Q21" s="256" t="s">
        <v>46</v>
      </c>
      <c r="R21" s="256" t="s">
        <v>46</v>
      </c>
      <c r="S21" s="256" t="s">
        <v>46</v>
      </c>
      <c r="T21" s="275">
        <v>916</v>
      </c>
    </row>
    <row r="22" spans="2:20">
      <c r="B22" s="111" t="s">
        <v>62</v>
      </c>
      <c r="C22" s="112">
        <v>35</v>
      </c>
      <c r="D22" s="112">
        <v>149</v>
      </c>
      <c r="E22" s="112">
        <v>267</v>
      </c>
      <c r="F22" s="112">
        <v>76</v>
      </c>
      <c r="G22" s="112" t="s">
        <v>46</v>
      </c>
      <c r="H22" s="112" t="s">
        <v>46</v>
      </c>
      <c r="I22" s="112">
        <v>180</v>
      </c>
      <c r="J22" s="112">
        <v>153</v>
      </c>
      <c r="K22" s="112">
        <v>134</v>
      </c>
      <c r="L22" s="112">
        <v>225</v>
      </c>
      <c r="M22" s="112">
        <v>207</v>
      </c>
      <c r="N22" s="112">
        <v>415</v>
      </c>
      <c r="O22" s="112">
        <v>158</v>
      </c>
      <c r="P22" s="112">
        <v>99</v>
      </c>
      <c r="Q22" s="112">
        <v>87</v>
      </c>
      <c r="R22" s="112">
        <v>160</v>
      </c>
      <c r="S22" s="112">
        <v>202</v>
      </c>
      <c r="T22" s="276">
        <v>2547</v>
      </c>
    </row>
    <row r="23" spans="2:20">
      <c r="B23" s="111" t="s">
        <v>63</v>
      </c>
      <c r="C23" s="112">
        <v>1</v>
      </c>
      <c r="D23" s="112">
        <v>458</v>
      </c>
      <c r="E23" s="112">
        <v>214</v>
      </c>
      <c r="F23" s="112">
        <v>848</v>
      </c>
      <c r="G23" s="112" t="s">
        <v>46</v>
      </c>
      <c r="H23" s="112" t="s">
        <v>46</v>
      </c>
      <c r="I23" s="112">
        <v>140</v>
      </c>
      <c r="J23" s="112">
        <v>199</v>
      </c>
      <c r="K23" s="112">
        <v>186</v>
      </c>
      <c r="L23" s="112">
        <v>171</v>
      </c>
      <c r="M23" s="112">
        <v>283</v>
      </c>
      <c r="N23" s="112">
        <v>88</v>
      </c>
      <c r="O23" s="112">
        <v>233</v>
      </c>
      <c r="P23" s="112">
        <v>342</v>
      </c>
      <c r="Q23" s="112">
        <v>335</v>
      </c>
      <c r="R23" s="112">
        <v>353</v>
      </c>
      <c r="S23" s="112">
        <v>255</v>
      </c>
      <c r="T23" s="276">
        <v>4106</v>
      </c>
    </row>
    <row r="24" spans="2:20">
      <c r="B24" s="258" t="s">
        <v>64</v>
      </c>
      <c r="C24" s="277"/>
      <c r="D24" s="267" t="s">
        <v>46</v>
      </c>
      <c r="E24" s="267" t="s">
        <v>46</v>
      </c>
      <c r="F24" s="267" t="s">
        <v>46</v>
      </c>
      <c r="G24" s="267" t="s">
        <v>46</v>
      </c>
      <c r="H24" s="267" t="s">
        <v>46</v>
      </c>
      <c r="I24" s="267" t="s">
        <v>46</v>
      </c>
      <c r="J24" s="267" t="s">
        <v>46</v>
      </c>
      <c r="K24" s="267" t="s">
        <v>46</v>
      </c>
      <c r="L24" s="267" t="s">
        <v>46</v>
      </c>
      <c r="M24" s="278" t="s">
        <v>46</v>
      </c>
      <c r="N24" s="278" t="s">
        <v>46</v>
      </c>
      <c r="O24" s="278" t="s">
        <v>46</v>
      </c>
      <c r="P24" s="278" t="s">
        <v>46</v>
      </c>
      <c r="Q24" s="278" t="s">
        <v>46</v>
      </c>
      <c r="R24" s="278" t="s">
        <v>46</v>
      </c>
      <c r="S24" s="278" t="s">
        <v>46</v>
      </c>
      <c r="T24" s="279" t="s">
        <v>46</v>
      </c>
    </row>
    <row r="25" spans="2:20">
      <c r="B25" s="280">
        <v>0.99039999999999995</v>
      </c>
      <c r="C25" s="112">
        <v>122</v>
      </c>
      <c r="D25" s="205">
        <v>1148</v>
      </c>
      <c r="E25" s="112">
        <v>691</v>
      </c>
      <c r="F25" s="205">
        <v>1186</v>
      </c>
      <c r="G25" s="112">
        <v>0</v>
      </c>
      <c r="H25" s="112">
        <v>0</v>
      </c>
      <c r="I25" s="112">
        <v>362</v>
      </c>
      <c r="J25" s="112">
        <v>378</v>
      </c>
      <c r="K25" s="112">
        <v>366</v>
      </c>
      <c r="L25" s="112">
        <v>421</v>
      </c>
      <c r="M25" s="112">
        <v>510</v>
      </c>
      <c r="N25" s="112">
        <v>511</v>
      </c>
      <c r="O25" s="112">
        <v>391</v>
      </c>
      <c r="P25" s="112">
        <v>441</v>
      </c>
      <c r="Q25" s="112">
        <v>422</v>
      </c>
      <c r="R25" s="112">
        <v>513</v>
      </c>
      <c r="S25" s="112">
        <v>457</v>
      </c>
      <c r="T25" s="265">
        <v>7919</v>
      </c>
    </row>
    <row r="26" spans="2:20">
      <c r="B26" s="142" t="s">
        <v>65</v>
      </c>
      <c r="C26" s="142"/>
      <c r="D26" s="142"/>
      <c r="E26" s="142"/>
      <c r="F26" s="109"/>
      <c r="G26" s="109"/>
      <c r="H26" s="109"/>
      <c r="I26" s="109"/>
      <c r="J26" s="109"/>
      <c r="K26" s="109"/>
      <c r="L26" s="109"/>
      <c r="M26" s="109"/>
      <c r="N26" s="109"/>
      <c r="O26" s="109"/>
      <c r="P26" s="109"/>
      <c r="Q26" s="109"/>
      <c r="R26" s="109"/>
      <c r="S26" s="109"/>
      <c r="T26" s="109"/>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A38B3-6C81-4A51-BF41-407473928826}">
  <sheetPr>
    <tabColor rgb="FFDE1731"/>
  </sheetPr>
  <dimension ref="B2:V29"/>
  <sheetViews>
    <sheetView showGridLines="0" zoomScale="70" zoomScaleNormal="70" workbookViewId="0">
      <selection activeCell="E31" sqref="E31"/>
    </sheetView>
  </sheetViews>
  <sheetFormatPr defaultColWidth="11.42578125" defaultRowHeight="15"/>
  <cols>
    <col min="1" max="1" width="7.5703125" customWidth="1"/>
    <col min="2" max="2" width="28.42578125" customWidth="1"/>
  </cols>
  <sheetData>
    <row r="2" spans="2:22">
      <c r="B2" s="94" t="s">
        <v>66</v>
      </c>
    </row>
    <row r="4" spans="2:22">
      <c r="B4" s="101"/>
      <c r="C4" s="101">
        <v>2006</v>
      </c>
      <c r="D4" s="101">
        <v>2007</v>
      </c>
      <c r="E4" s="101">
        <v>2008</v>
      </c>
      <c r="F4" s="101">
        <v>2009</v>
      </c>
      <c r="G4" s="101">
        <v>2010</v>
      </c>
      <c r="H4" s="101">
        <v>2011</v>
      </c>
      <c r="I4" s="101">
        <v>2012</v>
      </c>
      <c r="J4" s="101">
        <v>2013</v>
      </c>
      <c r="K4" s="101">
        <v>2014</v>
      </c>
      <c r="L4" s="101">
        <v>2015</v>
      </c>
      <c r="M4" s="101">
        <v>2016</v>
      </c>
      <c r="N4" s="101">
        <v>2017</v>
      </c>
      <c r="O4" s="101">
        <v>2018</v>
      </c>
      <c r="P4" s="101">
        <v>2019</v>
      </c>
      <c r="Q4" s="101">
        <v>2020</v>
      </c>
      <c r="R4" s="101">
        <v>2021</v>
      </c>
      <c r="S4" s="101">
        <v>2022</v>
      </c>
      <c r="T4" s="101" t="s">
        <v>67</v>
      </c>
      <c r="U4" s="101" t="s">
        <v>68</v>
      </c>
      <c r="V4" s="101">
        <v>2025</v>
      </c>
    </row>
    <row r="5" spans="2:22">
      <c r="B5" s="22" t="s">
        <v>44</v>
      </c>
      <c r="C5" s="197">
        <v>7974</v>
      </c>
      <c r="D5" s="197">
        <v>5975</v>
      </c>
      <c r="E5" s="197">
        <v>6399</v>
      </c>
      <c r="F5" s="197">
        <v>6572</v>
      </c>
      <c r="G5" s="197">
        <v>6564</v>
      </c>
      <c r="H5" s="197">
        <v>6165</v>
      </c>
      <c r="I5" s="197">
        <v>6298</v>
      </c>
      <c r="J5" s="197">
        <v>6493</v>
      </c>
      <c r="K5" s="197">
        <v>6513</v>
      </c>
      <c r="L5" s="197">
        <v>6550</v>
      </c>
      <c r="M5" s="197">
        <v>6646</v>
      </c>
      <c r="N5" s="197">
        <v>6681</v>
      </c>
      <c r="O5" s="197">
        <v>6756</v>
      </c>
      <c r="P5" s="197">
        <v>7270</v>
      </c>
      <c r="Q5" s="197">
        <v>6981</v>
      </c>
      <c r="R5" s="197">
        <v>6895</v>
      </c>
      <c r="S5" s="197">
        <v>6982</v>
      </c>
      <c r="T5" s="197">
        <v>7522</v>
      </c>
      <c r="U5" s="197">
        <v>7653</v>
      </c>
      <c r="V5" s="281">
        <v>7919</v>
      </c>
    </row>
    <row r="6" spans="2:22">
      <c r="B6" s="23" t="s">
        <v>45</v>
      </c>
      <c r="C6" s="25"/>
      <c r="D6" s="25"/>
      <c r="E6" s="25"/>
      <c r="F6" s="25"/>
      <c r="G6" s="25"/>
      <c r="H6" s="25"/>
      <c r="I6" s="26"/>
      <c r="J6" s="26"/>
      <c r="K6" s="27"/>
      <c r="L6" s="27"/>
      <c r="M6" s="27"/>
      <c r="N6" s="27"/>
      <c r="O6" s="27"/>
      <c r="P6" s="27"/>
      <c r="Q6" s="27"/>
      <c r="R6" s="27"/>
      <c r="S6" s="27"/>
      <c r="T6" s="27"/>
      <c r="U6" s="27"/>
      <c r="V6" s="282" t="s">
        <v>46</v>
      </c>
    </row>
    <row r="7" spans="2:22" ht="14.25">
      <c r="B7" s="107" t="s">
        <v>47</v>
      </c>
      <c r="C7" s="106"/>
      <c r="D7" s="106"/>
      <c r="E7" s="106">
        <v>6170</v>
      </c>
      <c r="F7" s="106">
        <v>6378</v>
      </c>
      <c r="G7" s="106">
        <v>6204</v>
      </c>
      <c r="H7" s="106">
        <v>5873</v>
      </c>
      <c r="I7" s="106">
        <v>5840</v>
      </c>
      <c r="J7" s="106">
        <v>6027</v>
      </c>
      <c r="K7" s="106">
        <v>6045</v>
      </c>
      <c r="L7" s="106">
        <v>6060</v>
      </c>
      <c r="M7" s="106">
        <v>6154</v>
      </c>
      <c r="N7" s="106">
        <v>6209</v>
      </c>
      <c r="O7" s="106">
        <v>6226</v>
      </c>
      <c r="P7" s="106">
        <v>6493</v>
      </c>
      <c r="Q7" s="106">
        <v>6314</v>
      </c>
      <c r="R7" s="106">
        <v>6253</v>
      </c>
      <c r="S7" s="106">
        <v>6376</v>
      </c>
      <c r="T7" s="106">
        <v>6501</v>
      </c>
      <c r="U7" s="106">
        <v>6502</v>
      </c>
      <c r="V7" s="284">
        <v>6934</v>
      </c>
    </row>
    <row r="8" spans="2:22" ht="14.25">
      <c r="B8" s="107" t="s">
        <v>48</v>
      </c>
      <c r="C8" s="106"/>
      <c r="D8" s="106"/>
      <c r="E8" s="106">
        <v>50</v>
      </c>
      <c r="F8" s="106">
        <v>50</v>
      </c>
      <c r="G8" s="106">
        <v>60</v>
      </c>
      <c r="H8" s="106">
        <v>79</v>
      </c>
      <c r="I8" s="106">
        <v>321</v>
      </c>
      <c r="J8" s="106">
        <v>341</v>
      </c>
      <c r="K8" s="106">
        <v>366</v>
      </c>
      <c r="L8" s="106">
        <v>400</v>
      </c>
      <c r="M8" s="106">
        <v>407</v>
      </c>
      <c r="N8" s="106">
        <v>418</v>
      </c>
      <c r="O8" s="106">
        <v>491</v>
      </c>
      <c r="P8" s="106">
        <v>479</v>
      </c>
      <c r="Q8" s="106">
        <v>485</v>
      </c>
      <c r="R8" s="106">
        <v>467</v>
      </c>
      <c r="S8" s="106">
        <v>441</v>
      </c>
      <c r="T8" s="106">
        <v>507</v>
      </c>
      <c r="U8" s="106">
        <v>524</v>
      </c>
      <c r="V8" s="283">
        <v>537</v>
      </c>
    </row>
    <row r="9" spans="2:22" ht="14.25">
      <c r="B9" s="107" t="s">
        <v>49</v>
      </c>
      <c r="C9" s="106"/>
      <c r="D9" s="106"/>
      <c r="E9" s="106">
        <v>179</v>
      </c>
      <c r="F9" s="106">
        <v>144</v>
      </c>
      <c r="G9" s="106">
        <v>300</v>
      </c>
      <c r="H9" s="106">
        <v>213</v>
      </c>
      <c r="I9" s="106">
        <v>137</v>
      </c>
      <c r="J9" s="106">
        <v>125</v>
      </c>
      <c r="K9" s="106">
        <v>102</v>
      </c>
      <c r="L9" s="106">
        <v>90</v>
      </c>
      <c r="M9" s="106">
        <v>85</v>
      </c>
      <c r="N9" s="106">
        <v>54</v>
      </c>
      <c r="O9" s="106">
        <v>39</v>
      </c>
      <c r="P9" s="106">
        <v>298</v>
      </c>
      <c r="Q9" s="106">
        <v>182</v>
      </c>
      <c r="R9" s="106">
        <v>175</v>
      </c>
      <c r="S9" s="106">
        <v>165</v>
      </c>
      <c r="T9" s="106">
        <v>452</v>
      </c>
      <c r="U9" s="106">
        <v>562</v>
      </c>
      <c r="V9" s="283">
        <v>383</v>
      </c>
    </row>
    <row r="10" spans="2:22" ht="14.25">
      <c r="B10" s="107" t="s">
        <v>50</v>
      </c>
      <c r="C10" s="106"/>
      <c r="D10" s="106"/>
      <c r="E10" s="106"/>
      <c r="F10" s="106"/>
      <c r="G10" s="106"/>
      <c r="H10" s="106"/>
      <c r="I10" s="106"/>
      <c r="J10" s="106"/>
      <c r="K10" s="106"/>
      <c r="L10" s="106"/>
      <c r="M10" s="106"/>
      <c r="N10" s="106"/>
      <c r="O10" s="106"/>
      <c r="P10" s="106"/>
      <c r="Q10" s="106"/>
      <c r="R10" s="106"/>
      <c r="S10" s="106"/>
      <c r="T10" s="106">
        <v>65</v>
      </c>
      <c r="U10" s="106">
        <v>65</v>
      </c>
      <c r="V10" s="283">
        <v>65</v>
      </c>
    </row>
    <row r="11" spans="2:22">
      <c r="B11" s="125" t="s">
        <v>51</v>
      </c>
      <c r="C11" s="126"/>
      <c r="D11" s="126"/>
      <c r="E11" s="126"/>
      <c r="F11" s="126"/>
      <c r="G11" s="126"/>
      <c r="H11" s="126"/>
      <c r="I11" s="127"/>
      <c r="J11" s="127"/>
      <c r="K11" s="126"/>
      <c r="L11" s="126"/>
      <c r="M11" s="126"/>
      <c r="N11" s="126"/>
      <c r="O11" s="126"/>
      <c r="P11" s="126"/>
      <c r="Q11" s="126"/>
      <c r="R11" s="126"/>
      <c r="S11" s="126"/>
      <c r="T11" s="128"/>
      <c r="U11" s="128"/>
      <c r="V11" s="285" t="s">
        <v>46</v>
      </c>
    </row>
    <row r="12" spans="2:22" ht="14.25">
      <c r="B12" s="196" t="s">
        <v>69</v>
      </c>
      <c r="C12" s="123"/>
      <c r="D12" s="123"/>
      <c r="E12" s="123"/>
      <c r="F12" s="123"/>
      <c r="G12" s="123"/>
      <c r="H12" s="123"/>
      <c r="I12" s="124"/>
      <c r="J12" s="124"/>
      <c r="K12" s="123"/>
      <c r="L12" s="123"/>
      <c r="M12" s="123"/>
      <c r="N12" s="123"/>
      <c r="O12" s="123"/>
      <c r="P12" s="123"/>
      <c r="Q12" s="123"/>
      <c r="R12" s="123"/>
      <c r="S12" s="123"/>
      <c r="T12" s="123">
        <v>10</v>
      </c>
      <c r="U12" s="123">
        <v>10</v>
      </c>
      <c r="V12" s="283">
        <v>30</v>
      </c>
    </row>
    <row r="13" spans="2:22" ht="14.25">
      <c r="B13" s="107" t="s">
        <v>70</v>
      </c>
      <c r="C13" s="106"/>
      <c r="D13" s="106"/>
      <c r="E13" s="106">
        <v>1452</v>
      </c>
      <c r="F13" s="106">
        <v>1452</v>
      </c>
      <c r="G13" s="106">
        <v>1451</v>
      </c>
      <c r="H13" s="106">
        <v>1450</v>
      </c>
      <c r="I13" s="106">
        <v>1441</v>
      </c>
      <c r="J13" s="106">
        <v>1435</v>
      </c>
      <c r="K13" s="106">
        <v>1424</v>
      </c>
      <c r="L13" s="106">
        <v>1414</v>
      </c>
      <c r="M13" s="106">
        <v>1405</v>
      </c>
      <c r="N13" s="106">
        <v>1399</v>
      </c>
      <c r="O13" s="106">
        <v>1394</v>
      </c>
      <c r="P13" s="106">
        <v>1350</v>
      </c>
      <c r="Q13" s="106">
        <v>1102</v>
      </c>
      <c r="R13" s="106">
        <v>1060</v>
      </c>
      <c r="S13" s="106">
        <v>990</v>
      </c>
      <c r="T13" s="106">
        <v>1132</v>
      </c>
      <c r="U13" s="106">
        <v>1132</v>
      </c>
      <c r="V13" s="284">
        <v>1071</v>
      </c>
    </row>
    <row r="14" spans="2:22" ht="14.25">
      <c r="B14" s="107" t="s">
        <v>71</v>
      </c>
      <c r="C14" s="106"/>
      <c r="D14" s="106"/>
      <c r="E14" s="106">
        <v>1259</v>
      </c>
      <c r="F14" s="106">
        <v>1687</v>
      </c>
      <c r="G14" s="106">
        <v>2651</v>
      </c>
      <c r="H14" s="106">
        <v>2798</v>
      </c>
      <c r="I14" s="106">
        <v>3272</v>
      </c>
      <c r="J14" s="106">
        <v>3705</v>
      </c>
      <c r="K14" s="106">
        <v>4046</v>
      </c>
      <c r="L14" s="106">
        <v>4089</v>
      </c>
      <c r="M14" s="106">
        <v>4167</v>
      </c>
      <c r="N14" s="106">
        <v>4224</v>
      </c>
      <c r="O14" s="106">
        <v>4312</v>
      </c>
      <c r="P14" s="106">
        <v>4967</v>
      </c>
      <c r="Q14" s="106">
        <v>5174</v>
      </c>
      <c r="R14" s="106">
        <v>5138</v>
      </c>
      <c r="S14" s="106">
        <v>5329</v>
      </c>
      <c r="T14" s="106">
        <v>5797</v>
      </c>
      <c r="U14" s="106">
        <v>5936</v>
      </c>
      <c r="V14" s="284">
        <v>6321</v>
      </c>
    </row>
    <row r="15" spans="2:22" ht="14.25">
      <c r="B15" s="107" t="s">
        <v>72</v>
      </c>
      <c r="C15" s="106"/>
      <c r="D15" s="106"/>
      <c r="E15" s="106">
        <v>574</v>
      </c>
      <c r="F15" s="106">
        <v>767</v>
      </c>
      <c r="G15" s="106">
        <v>786</v>
      </c>
      <c r="H15" s="106">
        <v>647</v>
      </c>
      <c r="I15" s="106">
        <v>1030</v>
      </c>
      <c r="J15" s="106">
        <v>1014</v>
      </c>
      <c r="K15" s="106">
        <v>1000</v>
      </c>
      <c r="L15" s="106">
        <v>1005</v>
      </c>
      <c r="M15" s="106">
        <v>1048</v>
      </c>
      <c r="N15" s="106">
        <v>1057</v>
      </c>
      <c r="O15" s="106">
        <v>1049</v>
      </c>
      <c r="P15" s="106">
        <v>953</v>
      </c>
      <c r="Q15" s="106">
        <v>705</v>
      </c>
      <c r="R15" s="106">
        <v>697</v>
      </c>
      <c r="S15" s="106">
        <v>531</v>
      </c>
      <c r="T15" s="106">
        <v>586</v>
      </c>
      <c r="U15" s="106">
        <v>575</v>
      </c>
      <c r="V15" s="283">
        <v>497</v>
      </c>
    </row>
    <row r="16" spans="2:22" ht="14.25">
      <c r="B16" s="129" t="s">
        <v>73</v>
      </c>
      <c r="C16" s="130"/>
      <c r="D16" s="130"/>
      <c r="E16" s="130">
        <v>3114</v>
      </c>
      <c r="F16" s="130">
        <v>2666</v>
      </c>
      <c r="G16" s="130">
        <v>1676</v>
      </c>
      <c r="H16" s="130">
        <v>1270</v>
      </c>
      <c r="I16" s="130">
        <v>555</v>
      </c>
      <c r="J16" s="130">
        <v>339</v>
      </c>
      <c r="K16" s="130">
        <v>43</v>
      </c>
      <c r="L16" s="130">
        <v>42</v>
      </c>
      <c r="M16" s="130">
        <v>26</v>
      </c>
      <c r="N16" s="130">
        <v>1</v>
      </c>
      <c r="O16" s="130">
        <v>1</v>
      </c>
      <c r="P16" s="130">
        <v>0</v>
      </c>
      <c r="Q16" s="130">
        <v>0</v>
      </c>
      <c r="R16" s="130">
        <v>0</v>
      </c>
      <c r="S16" s="130">
        <v>132</v>
      </c>
      <c r="T16" s="130">
        <v>0</v>
      </c>
      <c r="U16" s="130">
        <v>0</v>
      </c>
      <c r="V16" s="286">
        <v>0</v>
      </c>
    </row>
    <row r="17" spans="2:22">
      <c r="B17" s="125" t="s">
        <v>58</v>
      </c>
      <c r="C17" s="126"/>
      <c r="D17" s="126"/>
      <c r="E17" s="126"/>
      <c r="F17" s="126"/>
      <c r="G17" s="126"/>
      <c r="H17" s="126"/>
      <c r="I17" s="127"/>
      <c r="J17" s="127"/>
      <c r="K17" s="126"/>
      <c r="L17" s="126"/>
      <c r="M17" s="126"/>
      <c r="N17" s="126"/>
      <c r="O17" s="126"/>
      <c r="P17" s="126"/>
      <c r="Q17" s="126"/>
      <c r="R17" s="126"/>
      <c r="S17" s="126"/>
      <c r="T17" s="128"/>
      <c r="U17" s="128"/>
      <c r="V17" s="287" t="s">
        <v>46</v>
      </c>
    </row>
    <row r="18" spans="2:22" ht="14.25">
      <c r="B18" s="131" t="s">
        <v>74</v>
      </c>
      <c r="C18" s="132"/>
      <c r="D18" s="132"/>
      <c r="E18" s="132">
        <v>169</v>
      </c>
      <c r="F18" s="132">
        <v>6</v>
      </c>
      <c r="G18" s="132">
        <v>0</v>
      </c>
      <c r="H18" s="132">
        <v>0</v>
      </c>
      <c r="I18" s="133">
        <v>0</v>
      </c>
      <c r="J18" s="133">
        <v>0</v>
      </c>
      <c r="K18" s="132">
        <v>0</v>
      </c>
      <c r="L18" s="132">
        <v>0</v>
      </c>
      <c r="M18" s="132">
        <v>0</v>
      </c>
      <c r="N18" s="132">
        <v>0</v>
      </c>
      <c r="O18" s="132">
        <v>0</v>
      </c>
      <c r="P18" s="132">
        <v>0</v>
      </c>
      <c r="Q18" s="132">
        <v>0</v>
      </c>
      <c r="R18" s="132">
        <v>0</v>
      </c>
      <c r="S18" s="132">
        <v>0</v>
      </c>
      <c r="T18" s="132">
        <v>0</v>
      </c>
      <c r="U18" s="132"/>
      <c r="V18" s="204" t="s">
        <v>46</v>
      </c>
    </row>
    <row r="19" spans="2:22" ht="14.25">
      <c r="B19" s="24" t="s">
        <v>75</v>
      </c>
      <c r="C19" s="28"/>
      <c r="D19" s="28"/>
      <c r="E19" s="28">
        <v>2042</v>
      </c>
      <c r="F19" s="28">
        <v>1756</v>
      </c>
      <c r="G19" s="28">
        <v>889</v>
      </c>
      <c r="H19" s="28">
        <v>536</v>
      </c>
      <c r="I19" s="29">
        <v>139</v>
      </c>
      <c r="J19" s="29">
        <v>63</v>
      </c>
      <c r="K19" s="28">
        <v>0</v>
      </c>
      <c r="L19" s="28">
        <v>0</v>
      </c>
      <c r="M19" s="28">
        <v>0</v>
      </c>
      <c r="N19" s="28">
        <v>0</v>
      </c>
      <c r="O19" s="28">
        <v>0</v>
      </c>
      <c r="P19" s="28">
        <v>0</v>
      </c>
      <c r="Q19" s="28">
        <v>0</v>
      </c>
      <c r="R19" s="28">
        <v>0</v>
      </c>
      <c r="S19" s="28">
        <v>0</v>
      </c>
      <c r="T19" s="28">
        <v>0</v>
      </c>
      <c r="U19" s="28"/>
      <c r="V19" s="288" t="s">
        <v>46</v>
      </c>
    </row>
    <row r="20" spans="2:22" ht="14.25">
      <c r="B20" s="24" t="s">
        <v>59</v>
      </c>
      <c r="C20" s="28"/>
      <c r="D20" s="28"/>
      <c r="E20" s="28">
        <v>4188</v>
      </c>
      <c r="F20" s="28">
        <v>4570</v>
      </c>
      <c r="G20" s="28">
        <v>3812</v>
      </c>
      <c r="H20" s="28">
        <v>3603</v>
      </c>
      <c r="I20" s="29">
        <v>3051</v>
      </c>
      <c r="J20" s="29">
        <v>2930</v>
      </c>
      <c r="K20" s="28">
        <v>2671</v>
      </c>
      <c r="L20" s="28">
        <v>2664</v>
      </c>
      <c r="M20" s="28">
        <v>2592</v>
      </c>
      <c r="N20" s="28">
        <v>2547</v>
      </c>
      <c r="O20" s="28">
        <v>2530</v>
      </c>
      <c r="P20" s="28">
        <v>2110</v>
      </c>
      <c r="Q20" s="28">
        <v>1081</v>
      </c>
      <c r="R20" s="28">
        <v>555</v>
      </c>
      <c r="S20" s="28">
        <v>506</v>
      </c>
      <c r="T20" s="28">
        <v>197</v>
      </c>
      <c r="U20" s="28">
        <v>183</v>
      </c>
      <c r="V20" s="204" t="s">
        <v>46</v>
      </c>
    </row>
    <row r="21" spans="2:22" ht="14.25">
      <c r="B21" s="24" t="s">
        <v>60</v>
      </c>
      <c r="C21" s="28"/>
      <c r="D21" s="28"/>
      <c r="E21" s="28">
        <v>0</v>
      </c>
      <c r="F21" s="28">
        <v>240</v>
      </c>
      <c r="G21" s="28">
        <v>1863</v>
      </c>
      <c r="H21" s="28">
        <v>2026</v>
      </c>
      <c r="I21" s="29">
        <v>2710</v>
      </c>
      <c r="J21" s="29">
        <v>2711</v>
      </c>
      <c r="K21" s="28">
        <v>2703</v>
      </c>
      <c r="L21" s="28">
        <v>2680</v>
      </c>
      <c r="M21" s="28">
        <v>2669</v>
      </c>
      <c r="N21" s="28">
        <v>2656</v>
      </c>
      <c r="O21" s="28">
        <v>2648</v>
      </c>
      <c r="P21" s="28">
        <v>2637</v>
      </c>
      <c r="Q21" s="28">
        <v>2325</v>
      </c>
      <c r="R21" s="28">
        <v>2777</v>
      </c>
      <c r="S21" s="28">
        <v>2320</v>
      </c>
      <c r="T21" s="28">
        <v>1244</v>
      </c>
      <c r="U21" s="28">
        <v>1199</v>
      </c>
      <c r="V21" s="204">
        <v>350</v>
      </c>
    </row>
    <row r="22" spans="2:22" ht="14.25">
      <c r="B22" s="24" t="s">
        <v>76</v>
      </c>
      <c r="C22" s="28"/>
      <c r="D22" s="28"/>
      <c r="E22" s="28">
        <v>0</v>
      </c>
      <c r="F22" s="28">
        <v>0</v>
      </c>
      <c r="G22" s="28">
        <v>0</v>
      </c>
      <c r="H22" s="28">
        <v>0</v>
      </c>
      <c r="I22" s="29">
        <v>0</v>
      </c>
      <c r="J22" s="29">
        <v>0</v>
      </c>
      <c r="K22" s="28">
        <v>0</v>
      </c>
      <c r="L22" s="28">
        <v>0</v>
      </c>
      <c r="M22" s="28">
        <v>0</v>
      </c>
      <c r="N22" s="28">
        <v>0</v>
      </c>
      <c r="O22" s="28">
        <v>1</v>
      </c>
      <c r="P22" s="28">
        <v>1</v>
      </c>
      <c r="Q22" s="28">
        <v>1</v>
      </c>
      <c r="R22" s="28">
        <v>0</v>
      </c>
      <c r="S22" s="28">
        <v>0</v>
      </c>
      <c r="T22" s="28">
        <v>0</v>
      </c>
      <c r="U22" s="28"/>
      <c r="V22" s="204" t="s">
        <v>46</v>
      </c>
    </row>
    <row r="23" spans="2:22" ht="14.25">
      <c r="B23" s="24" t="s">
        <v>61</v>
      </c>
      <c r="C23" s="28"/>
      <c r="D23" s="28"/>
      <c r="E23" s="28">
        <v>0</v>
      </c>
      <c r="F23" s="28">
        <v>0</v>
      </c>
      <c r="G23" s="28">
        <v>0</v>
      </c>
      <c r="H23" s="28">
        <v>0</v>
      </c>
      <c r="I23" s="29">
        <v>398</v>
      </c>
      <c r="J23" s="29">
        <v>789</v>
      </c>
      <c r="K23" s="28">
        <v>1139</v>
      </c>
      <c r="L23" s="28">
        <v>1206</v>
      </c>
      <c r="M23" s="28">
        <v>1384</v>
      </c>
      <c r="N23" s="28">
        <v>1465</v>
      </c>
      <c r="O23" s="28">
        <v>1464</v>
      </c>
      <c r="P23" s="28">
        <v>1508</v>
      </c>
      <c r="Q23" s="28">
        <v>1331</v>
      </c>
      <c r="R23" s="28">
        <v>1320</v>
      </c>
      <c r="S23" s="28">
        <v>1303</v>
      </c>
      <c r="T23" s="28">
        <v>1261</v>
      </c>
      <c r="U23" s="28">
        <v>1217</v>
      </c>
      <c r="V23" s="204">
        <v>916</v>
      </c>
    </row>
    <row r="24" spans="2:22" ht="14.25">
      <c r="B24" s="24" t="s">
        <v>62</v>
      </c>
      <c r="C24" s="28"/>
      <c r="D24" s="28"/>
      <c r="E24" s="28"/>
      <c r="F24" s="28"/>
      <c r="G24" s="28"/>
      <c r="H24" s="28"/>
      <c r="I24" s="29"/>
      <c r="J24" s="29"/>
      <c r="K24" s="28"/>
      <c r="L24" s="28"/>
      <c r="M24" s="28">
        <v>1</v>
      </c>
      <c r="N24" s="28">
        <v>10</v>
      </c>
      <c r="O24" s="28">
        <v>10</v>
      </c>
      <c r="P24" s="28">
        <v>623</v>
      </c>
      <c r="Q24" s="28">
        <v>1459</v>
      </c>
      <c r="R24" s="28">
        <v>1459</v>
      </c>
      <c r="S24" s="28">
        <v>1861</v>
      </c>
      <c r="T24" s="28">
        <v>2555</v>
      </c>
      <c r="U24" s="28">
        <v>2549</v>
      </c>
      <c r="V24" s="289">
        <v>2547</v>
      </c>
    </row>
    <row r="25" spans="2:22" ht="14.25">
      <c r="B25" s="122" t="s">
        <v>63</v>
      </c>
      <c r="C25" s="108"/>
      <c r="D25" s="108"/>
      <c r="E25" s="108"/>
      <c r="F25" s="108"/>
      <c r="G25" s="108"/>
      <c r="H25" s="108"/>
      <c r="I25" s="135"/>
      <c r="J25" s="135"/>
      <c r="K25" s="108"/>
      <c r="L25" s="108"/>
      <c r="M25" s="108"/>
      <c r="N25" s="108">
        <v>3</v>
      </c>
      <c r="O25" s="108">
        <v>103</v>
      </c>
      <c r="P25" s="108">
        <v>391</v>
      </c>
      <c r="Q25" s="108">
        <v>784</v>
      </c>
      <c r="R25" s="108">
        <v>784</v>
      </c>
      <c r="S25" s="108">
        <v>992</v>
      </c>
      <c r="T25" s="108">
        <v>2265</v>
      </c>
      <c r="U25" s="108">
        <v>2505</v>
      </c>
      <c r="V25" s="290">
        <v>4106</v>
      </c>
    </row>
    <row r="26" spans="2:22">
      <c r="B26" s="125" t="s">
        <v>64</v>
      </c>
      <c r="C26" s="126"/>
      <c r="D26" s="126"/>
      <c r="E26" s="126"/>
      <c r="F26" s="126"/>
      <c r="G26" s="126"/>
      <c r="H26" s="126"/>
      <c r="I26" s="127"/>
      <c r="J26" s="127"/>
      <c r="K26" s="127"/>
      <c r="L26" s="127"/>
      <c r="M26" s="127"/>
      <c r="N26" s="127"/>
      <c r="O26" s="127"/>
      <c r="P26" s="127"/>
      <c r="Q26" s="127"/>
      <c r="R26" s="127"/>
      <c r="S26" s="127"/>
      <c r="T26" s="134"/>
      <c r="U26" s="134"/>
      <c r="V26" s="220" t="s">
        <v>46</v>
      </c>
    </row>
    <row r="27" spans="2:22" ht="14.25">
      <c r="B27" s="136" t="s">
        <v>64</v>
      </c>
      <c r="C27" s="132"/>
      <c r="D27" s="132">
        <v>2509</v>
      </c>
      <c r="E27" s="132">
        <v>3519</v>
      </c>
      <c r="F27" s="132">
        <v>4009</v>
      </c>
      <c r="G27" s="132">
        <v>4990</v>
      </c>
      <c r="H27" s="132">
        <v>4870</v>
      </c>
      <c r="I27" s="132">
        <v>4954</v>
      </c>
      <c r="J27" s="132">
        <v>5140</v>
      </c>
      <c r="K27" s="132">
        <v>5470</v>
      </c>
      <c r="L27" s="132">
        <v>5503</v>
      </c>
      <c r="M27" s="132">
        <v>5572</v>
      </c>
      <c r="N27" s="132">
        <v>5623</v>
      </c>
      <c r="O27" s="132">
        <v>5706</v>
      </c>
      <c r="P27" s="132">
        <v>6317</v>
      </c>
      <c r="Q27" s="132">
        <v>6276</v>
      </c>
      <c r="R27" s="132">
        <v>6198</v>
      </c>
      <c r="S27" s="132">
        <v>6451</v>
      </c>
      <c r="T27" s="132">
        <v>7268</v>
      </c>
      <c r="U27" s="132">
        <v>7421</v>
      </c>
      <c r="V27" s="289">
        <v>7843</v>
      </c>
    </row>
    <row r="28" spans="2:22" ht="32.25" customHeight="1">
      <c r="B28" s="294" t="s">
        <v>77</v>
      </c>
      <c r="C28" s="294"/>
      <c r="D28" s="294"/>
      <c r="T28" s="158"/>
      <c r="U28" s="158"/>
    </row>
    <row r="29" spans="2:22" ht="21.75" customHeight="1"/>
  </sheetData>
  <mergeCells count="1">
    <mergeCell ref="B28:D2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9E512-A39F-4E4C-AABB-65BE160EE68B}">
  <sheetPr>
    <tabColor rgb="FFDE1731"/>
  </sheetPr>
  <dimension ref="A2:F67"/>
  <sheetViews>
    <sheetView showGridLines="0" zoomScale="90" zoomScaleNormal="90" workbookViewId="0">
      <selection activeCell="B2" sqref="B2"/>
    </sheetView>
  </sheetViews>
  <sheetFormatPr defaultColWidth="11.42578125" defaultRowHeight="15"/>
  <cols>
    <col min="1" max="1" width="11.28515625" bestFit="1" customWidth="1"/>
    <col min="2" max="2" width="16.42578125" customWidth="1"/>
    <col min="3" max="3" width="25.85546875" customWidth="1"/>
    <col min="4" max="8" width="16.42578125" customWidth="1"/>
    <col min="9" max="12" width="9.140625"/>
    <col min="13" max="13" width="13.7109375" customWidth="1"/>
    <col min="14" max="14" width="12.28515625" customWidth="1"/>
    <col min="15" max="15" width="12.7109375" customWidth="1"/>
  </cols>
  <sheetData>
    <row r="2" spans="1:6">
      <c r="A2" s="174"/>
      <c r="B2" s="175" t="s">
        <v>78</v>
      </c>
    </row>
    <row r="4" spans="1:6" ht="52.5" customHeight="1">
      <c r="B4" s="172" t="s">
        <v>79</v>
      </c>
      <c r="C4" s="141" t="s">
        <v>80</v>
      </c>
    </row>
    <row r="5" spans="1:6">
      <c r="B5" s="198">
        <v>45658</v>
      </c>
      <c r="C5" s="199">
        <v>23862</v>
      </c>
    </row>
    <row r="6" spans="1:6">
      <c r="B6" s="198">
        <v>45689</v>
      </c>
      <c r="C6" s="199">
        <v>28322</v>
      </c>
    </row>
    <row r="7" spans="1:6">
      <c r="B7" s="198">
        <v>45717</v>
      </c>
      <c r="C7" s="199">
        <v>43365</v>
      </c>
    </row>
    <row r="8" spans="1:6">
      <c r="B8" s="198">
        <v>45748</v>
      </c>
      <c r="C8" s="199">
        <v>52009</v>
      </c>
    </row>
    <row r="9" spans="1:6">
      <c r="B9" s="198">
        <v>45778</v>
      </c>
      <c r="C9" s="199">
        <v>58812</v>
      </c>
    </row>
    <row r="10" spans="1:6">
      <c r="B10" s="198">
        <v>45809</v>
      </c>
      <c r="C10" s="199">
        <v>63811</v>
      </c>
    </row>
    <row r="11" spans="1:6">
      <c r="B11" s="198">
        <v>45839</v>
      </c>
      <c r="C11" s="199">
        <v>73497</v>
      </c>
    </row>
    <row r="12" spans="1:6">
      <c r="B12" s="198">
        <v>45870</v>
      </c>
      <c r="C12" s="199">
        <v>79442</v>
      </c>
    </row>
    <row r="13" spans="1:6">
      <c r="B13" s="198">
        <v>45901</v>
      </c>
      <c r="C13" s="199">
        <v>82647</v>
      </c>
    </row>
    <row r="14" spans="1:6">
      <c r="B14" s="198">
        <v>45931</v>
      </c>
      <c r="C14" s="199">
        <v>93465</v>
      </c>
    </row>
    <row r="15" spans="1:6">
      <c r="B15" s="198">
        <v>45962</v>
      </c>
      <c r="C15" s="199">
        <v>97282</v>
      </c>
    </row>
    <row r="16" spans="1:6">
      <c r="B16" s="198">
        <v>45992</v>
      </c>
      <c r="C16" s="199">
        <v>102226</v>
      </c>
      <c r="D16" s="176"/>
      <c r="E16" s="176"/>
      <c r="F16" s="176"/>
    </row>
    <row r="17" spans="2:5" ht="42" customHeight="1">
      <c r="B17" s="295"/>
      <c r="C17" s="295"/>
    </row>
    <row r="18" spans="2:5">
      <c r="B18" s="176"/>
    </row>
    <row r="19" spans="2:5">
      <c r="B19" s="176"/>
    </row>
    <row r="20" spans="2:5">
      <c r="B20" s="176"/>
    </row>
    <row r="21" spans="2:5">
      <c r="B21" s="176"/>
    </row>
    <row r="22" spans="2:5">
      <c r="B22" s="176"/>
    </row>
    <row r="23" spans="2:5">
      <c r="B23" s="176"/>
    </row>
    <row r="24" spans="2:5">
      <c r="B24" s="176"/>
    </row>
    <row r="25" spans="2:5">
      <c r="B25" s="176"/>
      <c r="D25" s="177"/>
      <c r="E25" s="178"/>
    </row>
    <row r="26" spans="2:5">
      <c r="B26" s="176"/>
      <c r="D26" s="177"/>
      <c r="E26" s="178"/>
    </row>
    <row r="27" spans="2:5">
      <c r="B27" s="176"/>
      <c r="D27" s="177"/>
      <c r="E27" s="178"/>
    </row>
    <row r="28" spans="2:5">
      <c r="B28" s="176"/>
    </row>
    <row r="29" spans="2:5">
      <c r="B29" s="176"/>
    </row>
    <row r="30" spans="2:5">
      <c r="B30" s="176"/>
    </row>
    <row r="31" spans="2:5">
      <c r="B31" s="179"/>
    </row>
    <row r="32" spans="2:5">
      <c r="B32" s="179"/>
    </row>
    <row r="33" spans="2:2">
      <c r="B33" s="179"/>
    </row>
    <row r="34" spans="2:2">
      <c r="B34" s="179"/>
    </row>
    <row r="35" spans="2:2">
      <c r="B35" s="179"/>
    </row>
    <row r="36" spans="2:2">
      <c r="B36" s="179"/>
    </row>
    <row r="37" spans="2:2">
      <c r="B37" s="179"/>
    </row>
    <row r="38" spans="2:2">
      <c r="B38" s="179"/>
    </row>
    <row r="39" spans="2:2">
      <c r="B39" s="179"/>
    </row>
    <row r="40" spans="2:2">
      <c r="B40" s="179"/>
    </row>
    <row r="41" spans="2:2">
      <c r="B41" s="179"/>
    </row>
    <row r="42" spans="2:2">
      <c r="B42" s="179"/>
    </row>
    <row r="43" spans="2:2">
      <c r="B43" s="179"/>
    </row>
    <row r="44" spans="2:2">
      <c r="B44" s="179"/>
    </row>
    <row r="45" spans="2:2">
      <c r="B45" s="179"/>
    </row>
    <row r="46" spans="2:2">
      <c r="B46" s="179"/>
    </row>
    <row r="47" spans="2:2">
      <c r="B47" s="179"/>
    </row>
    <row r="48" spans="2:2">
      <c r="B48" s="179"/>
    </row>
    <row r="49" spans="2:3">
      <c r="B49" s="179"/>
    </row>
    <row r="50" spans="2:3">
      <c r="B50" s="179"/>
    </row>
    <row r="51" spans="2:3">
      <c r="B51" s="179"/>
    </row>
    <row r="52" spans="2:3">
      <c r="B52" s="179"/>
    </row>
    <row r="53" spans="2:3">
      <c r="B53" s="179"/>
    </row>
    <row r="54" spans="2:3">
      <c r="B54" s="179"/>
    </row>
    <row r="55" spans="2:3">
      <c r="B55" s="179"/>
      <c r="C55" s="180"/>
    </row>
    <row r="56" spans="2:3">
      <c r="B56" s="179"/>
    </row>
    <row r="57" spans="2:3">
      <c r="B57" s="179"/>
    </row>
    <row r="58" spans="2:3">
      <c r="B58" s="179"/>
    </row>
    <row r="59" spans="2:3">
      <c r="B59" s="179"/>
    </row>
    <row r="60" spans="2:3">
      <c r="B60" s="179"/>
    </row>
    <row r="61" spans="2:3">
      <c r="B61" s="179"/>
    </row>
    <row r="62" spans="2:3">
      <c r="B62" s="179"/>
    </row>
    <row r="63" spans="2:3">
      <c r="B63" s="179"/>
    </row>
    <row r="64" spans="2:3">
      <c r="B64" s="179"/>
    </row>
    <row r="65" spans="2:3">
      <c r="B65" s="179"/>
    </row>
    <row r="66" spans="2:3">
      <c r="B66" s="179"/>
    </row>
    <row r="67" spans="2:3">
      <c r="C67" s="171"/>
    </row>
  </sheetData>
  <mergeCells count="1">
    <mergeCell ref="B17:C17"/>
  </mergeCells>
  <pageMargins left="0.7" right="0.7" top="0.75" bottom="0.75" header="0.3" footer="0.3"/>
  <pageSetup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035F5-BE3D-4AE1-A8A9-433459153FE2}">
  <sheetPr>
    <tabColor rgb="FFDE1731"/>
  </sheetPr>
  <dimension ref="B2:I13"/>
  <sheetViews>
    <sheetView showGridLines="0" zoomScale="90" zoomScaleNormal="90" workbookViewId="0">
      <selection activeCell="F8" sqref="F8"/>
    </sheetView>
  </sheetViews>
  <sheetFormatPr defaultColWidth="11.42578125" defaultRowHeight="15"/>
  <cols>
    <col min="1" max="1" width="7.5703125" customWidth="1"/>
    <col min="2" max="2" width="15.7109375" customWidth="1"/>
    <col min="3" max="3" width="21.5703125" customWidth="1"/>
    <col min="4" max="4" width="22.42578125" customWidth="1"/>
  </cols>
  <sheetData>
    <row r="2" spans="2:9">
      <c r="B2" s="57" t="s">
        <v>81</v>
      </c>
    </row>
    <row r="4" spans="2:9" ht="32.25" customHeight="1">
      <c r="B4" s="3"/>
      <c r="C4" s="200" t="s">
        <v>82</v>
      </c>
      <c r="D4" s="200" t="s">
        <v>83</v>
      </c>
    </row>
    <row r="5" spans="2:9">
      <c r="B5" s="3"/>
      <c r="C5" s="201">
        <v>45962</v>
      </c>
      <c r="D5" s="201">
        <v>45962</v>
      </c>
    </row>
    <row r="6" spans="2:9">
      <c r="B6" s="58" t="s">
        <v>84</v>
      </c>
      <c r="C6" s="291">
        <v>0.5194363726244553</v>
      </c>
      <c r="D6" s="291">
        <v>0.62044419337145562</v>
      </c>
      <c r="H6" s="109"/>
      <c r="I6" s="109"/>
    </row>
    <row r="7" spans="2:9">
      <c r="B7" s="58" t="s">
        <v>85</v>
      </c>
      <c r="C7" s="291">
        <v>0.35658111421183181</v>
      </c>
      <c r="D7" s="291">
        <v>0.24698274579472465</v>
      </c>
      <c r="H7" s="109"/>
      <c r="I7" s="110"/>
    </row>
    <row r="8" spans="2:9">
      <c r="B8" s="59" t="s">
        <v>86</v>
      </c>
      <c r="C8" s="292">
        <v>8.4569549823251114E-2</v>
      </c>
      <c r="D8" s="292">
        <v>7.9293895430746983E-2</v>
      </c>
      <c r="H8" s="109"/>
      <c r="I8" s="110"/>
    </row>
    <row r="9" spans="2:9">
      <c r="B9" s="59" t="s">
        <v>87</v>
      </c>
      <c r="C9" s="292">
        <v>3.9412963340461779E-2</v>
      </c>
      <c r="D9" s="292">
        <v>5.3279165403072752E-2</v>
      </c>
      <c r="H9" s="109"/>
      <c r="I9" s="110"/>
    </row>
    <row r="10" spans="2:9">
      <c r="H10" s="109"/>
      <c r="I10" s="110"/>
    </row>
    <row r="11" spans="2:9">
      <c r="H11" s="109"/>
      <c r="I11" s="110"/>
    </row>
    <row r="12" spans="2:9">
      <c r="H12" s="109"/>
      <c r="I12" s="110"/>
    </row>
    <row r="13" spans="2:9">
      <c r="H13" s="109"/>
      <c r="I13" s="110"/>
    </row>
  </sheetData>
  <conditionalFormatting sqref="C6:D9">
    <cfRule type="cellIs" dxfId="14" priority="1" operator="equal">
      <formula>""</formula>
    </cfRule>
  </conditionalFormatting>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4BD63-4E32-43DB-99FC-B66F0A622598}">
  <sheetPr>
    <tabColor rgb="FFDE1731"/>
  </sheetPr>
  <dimension ref="B2:C11"/>
  <sheetViews>
    <sheetView showGridLines="0" zoomScale="90" zoomScaleNormal="90" workbookViewId="0">
      <selection activeCell="F10" sqref="F10"/>
    </sheetView>
  </sheetViews>
  <sheetFormatPr defaultColWidth="11.42578125" defaultRowHeight="15"/>
  <cols>
    <col min="1" max="1" width="7.5703125" customWidth="1"/>
    <col min="2" max="2" width="27.140625" customWidth="1"/>
    <col min="3" max="3" width="23" customWidth="1"/>
  </cols>
  <sheetData>
    <row r="2" spans="2:3">
      <c r="B2" s="57" t="s">
        <v>88</v>
      </c>
    </row>
    <row r="3" spans="2:3">
      <c r="B3" s="60"/>
    </row>
    <row r="4" spans="2:3" ht="19.5" customHeight="1">
      <c r="B4" s="296" t="s">
        <v>89</v>
      </c>
      <c r="C4" s="202" t="s">
        <v>90</v>
      </c>
    </row>
    <row r="5" spans="2:3">
      <c r="B5" s="297"/>
      <c r="C5" s="203">
        <v>45962</v>
      </c>
    </row>
    <row r="6" spans="2:3">
      <c r="B6" s="59" t="s">
        <v>91</v>
      </c>
      <c r="C6" s="61">
        <v>0.68899999999999995</v>
      </c>
    </row>
    <row r="7" spans="2:3">
      <c r="B7" s="59" t="s">
        <v>92</v>
      </c>
      <c r="C7" s="61">
        <v>0.28299999999999997</v>
      </c>
    </row>
    <row r="8" spans="2:3" ht="15.75" thickBot="1">
      <c r="B8" s="62" t="s">
        <v>93</v>
      </c>
      <c r="C8" s="63">
        <v>2.8000000000000001E-2</v>
      </c>
    </row>
    <row r="9" spans="2:3">
      <c r="B9" s="64" t="s">
        <v>94</v>
      </c>
      <c r="C9" s="293">
        <v>7.5399999999999998E-3</v>
      </c>
    </row>
    <row r="11" spans="2:3">
      <c r="B11" s="60"/>
    </row>
  </sheetData>
  <mergeCells count="1">
    <mergeCell ref="B4:B5"/>
  </mergeCells>
  <conditionalFormatting sqref="C6:C9">
    <cfRule type="cellIs" dxfId="13" priority="1" operator="equal">
      <formula>""</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612E3CB45FA7A4DBEA55C9C379F2B16" ma:contentTypeVersion="16" ma:contentTypeDescription="Crear nuevo documento." ma:contentTypeScope="" ma:versionID="0f38af3c1b97833e660ab64d87743b82">
  <xsd:schema xmlns:xsd="http://www.w3.org/2001/XMLSchema" xmlns:xs="http://www.w3.org/2001/XMLSchema" xmlns:p="http://schemas.microsoft.com/office/2006/metadata/properties" xmlns:ns2="eb3333be-1400-490a-aa81-a5d21a20f545" xmlns:ns3="a7dc524f-3391-4145-bd33-b1e329016897" targetNamespace="http://schemas.microsoft.com/office/2006/metadata/properties" ma:root="true" ma:fieldsID="f76d36f0a3969e5aba78d8f209a8da64" ns2:_="" ns3:_="">
    <xsd:import namespace="eb3333be-1400-490a-aa81-a5d21a20f545"/>
    <xsd:import namespace="a7dc524f-3391-4145-bd33-b1e32901689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3333be-1400-490a-aa81-a5d21a20f5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a4380fc9-b7bd-4a91-9b9f-4da8a7e290e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7dc524f-3391-4145-bd33-b1e329016897"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23d98cc-b424-4d0e-9417-cd7c4de80314}" ma:internalName="TaxCatchAll" ma:showField="CatchAllData" ma:web="a7dc524f-3391-4145-bd33-b1e32901689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a7dc524f-3391-4145-bd33-b1e329016897">
      <UserInfo>
        <DisplayName>Celia Adriana Iturra Molina</DisplayName>
        <AccountId>68</AccountId>
        <AccountType/>
      </UserInfo>
      <UserInfo>
        <DisplayName>Gonzalo Andres Sandoval Guerra</DisplayName>
        <AccountId>104</AccountId>
        <AccountType/>
      </UserInfo>
    </SharedWithUsers>
    <lcf76f155ced4ddcb4097134ff3c332f xmlns="eb3333be-1400-490a-aa81-a5d21a20f545">
      <Terms xmlns="http://schemas.microsoft.com/office/infopath/2007/PartnerControls"/>
    </lcf76f155ced4ddcb4097134ff3c332f>
    <TaxCatchAll xmlns="a7dc524f-3391-4145-bd33-b1e32901689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4742F5-B201-4D55-AF61-C42EBE3999BC}"/>
</file>

<file path=customXml/itemProps2.xml><?xml version="1.0" encoding="utf-8"?>
<ds:datastoreItem xmlns:ds="http://schemas.openxmlformats.org/officeDocument/2006/customXml" ds:itemID="{C9FD8800-EAFA-4B65-AC9D-93EF92F31AAE}"/>
</file>

<file path=customXml/itemProps3.xml><?xml version="1.0" encoding="utf-8"?>
<ds:datastoreItem xmlns:ds="http://schemas.openxmlformats.org/officeDocument/2006/customXml" ds:itemID="{9B4F276B-1AF2-4B7F-B60C-DB5F7EB4E75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Fernando Vergara Cerda</dc:creator>
  <cp:keywords/>
  <dc:description/>
  <cp:lastModifiedBy>Beatriz Constanza Huerta Molina</cp:lastModifiedBy>
  <cp:revision/>
  <dcterms:created xsi:type="dcterms:W3CDTF">2017-11-22T20:45:12Z</dcterms:created>
  <dcterms:modified xsi:type="dcterms:W3CDTF">2026-03-01T19:24:20Z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0x010100F612E3CB45FA7A4DBEA55C9C379F2B16</vt:lpwstr>
  </property>
  <property fmtid="{D5CDD505-2E9C-101B-9397-08002B2CF9AE}" pid="3" name="Order">
    <vt:r8>12300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y fmtid="{D5CDD505-2E9C-101B-9397-08002B2CF9AE}" pid="8" name="MediaServiceImageTags">
    <vt:lpwstr/>
  </property>
</Properties>
</file>